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activeTab="4"/>
  </bookViews>
  <sheets>
    <sheet name="Финансовое обеспечение МП" sheetId="1" r:id="rId1"/>
    <sheet name="1Финансовое обеспечение проекта" sheetId="2" r:id="rId2"/>
    <sheet name="2Финансовое обеспечение " sheetId="3" r:id="rId3"/>
    <sheet name="Финансовое обесп 2 процесса" sheetId="4" r:id="rId4"/>
    <sheet name="Характеристика МП" sheetId="5" r:id="rId5"/>
  </sheets>
  <calcPr calcId="162913"/>
</workbook>
</file>

<file path=xl/calcChain.xml><?xml version="1.0" encoding="utf-8"?>
<calcChain xmlns="http://schemas.openxmlformats.org/spreadsheetml/2006/main">
  <c r="H10" i="4" l="1"/>
  <c r="G10" i="4"/>
  <c r="F10" i="4"/>
  <c r="E10" i="4"/>
  <c r="C9" i="3" l="1"/>
  <c r="D15" i="1"/>
  <c r="D7" i="3" l="1"/>
  <c r="E7" i="3"/>
  <c r="F7" i="3"/>
  <c r="G7" i="3"/>
  <c r="C7" i="3"/>
  <c r="D57" i="3"/>
  <c r="E57" i="3"/>
  <c r="F57" i="3"/>
  <c r="G57" i="3"/>
  <c r="C57" i="3"/>
  <c r="I58" i="3"/>
  <c r="I59" i="3"/>
  <c r="I60" i="3"/>
  <c r="I61" i="3"/>
  <c r="F48" i="1"/>
  <c r="G48" i="1"/>
  <c r="H48" i="1"/>
  <c r="I48" i="1"/>
  <c r="E48" i="1"/>
  <c r="E33" i="1"/>
  <c r="E32" i="1" s="1"/>
  <c r="D33" i="1"/>
  <c r="D48" i="1"/>
  <c r="J99" i="1"/>
  <c r="J100" i="1"/>
  <c r="J101" i="1"/>
  <c r="J98" i="1"/>
  <c r="E97" i="1"/>
  <c r="F97" i="1"/>
  <c r="G97" i="1"/>
  <c r="H97" i="1"/>
  <c r="I97" i="1"/>
  <c r="D97" i="1"/>
  <c r="G32" i="1"/>
  <c r="H32" i="1"/>
  <c r="I32" i="1"/>
  <c r="D32" i="1"/>
  <c r="J33" i="1" l="1"/>
  <c r="I57" i="3"/>
  <c r="J97" i="1"/>
  <c r="J32" i="1"/>
  <c r="I10" i="3" l="1"/>
  <c r="G16" i="5"/>
  <c r="G11" i="5" s="1"/>
  <c r="H16" i="5"/>
  <c r="H11" i="5" s="1"/>
  <c r="I16" i="5"/>
  <c r="I11" i="5" s="1"/>
  <c r="J16" i="5"/>
  <c r="J11" i="5" s="1"/>
  <c r="K16" i="5"/>
  <c r="K11" i="5" s="1"/>
  <c r="F16" i="5"/>
  <c r="F11" i="5" s="1"/>
  <c r="G8" i="5" l="1"/>
  <c r="H8" i="5"/>
  <c r="I8" i="5"/>
  <c r="J8" i="5"/>
  <c r="K8" i="5"/>
  <c r="F8" i="5"/>
  <c r="F8" i="4" l="1"/>
  <c r="F7" i="4" s="1"/>
  <c r="G8" i="4"/>
  <c r="H8" i="4"/>
  <c r="D10" i="4"/>
  <c r="D7" i="4" s="1"/>
  <c r="E7" i="4"/>
  <c r="C10" i="4"/>
  <c r="I13" i="4"/>
  <c r="I14" i="4"/>
  <c r="I15" i="4"/>
  <c r="I10" i="4" s="1"/>
  <c r="I16" i="4"/>
  <c r="H12" i="4"/>
  <c r="G12" i="4"/>
  <c r="F12" i="4"/>
  <c r="E12" i="4"/>
  <c r="D12" i="4"/>
  <c r="C12" i="4"/>
  <c r="I56" i="3"/>
  <c r="I55" i="3"/>
  <c r="I54" i="3"/>
  <c r="I53" i="3"/>
  <c r="H52" i="3"/>
  <c r="G52" i="3"/>
  <c r="F52" i="3"/>
  <c r="E52" i="3"/>
  <c r="D52" i="3"/>
  <c r="C52" i="3"/>
  <c r="I51" i="3"/>
  <c r="I50" i="3"/>
  <c r="I49" i="3"/>
  <c r="I48" i="3"/>
  <c r="H47" i="3"/>
  <c r="G47" i="3"/>
  <c r="F47" i="3"/>
  <c r="E47" i="3"/>
  <c r="D47" i="3"/>
  <c r="C47" i="3"/>
  <c r="I46" i="3"/>
  <c r="I45" i="3"/>
  <c r="I44" i="3"/>
  <c r="I43" i="3"/>
  <c r="H42" i="3"/>
  <c r="G42" i="3"/>
  <c r="F42" i="3"/>
  <c r="E42" i="3"/>
  <c r="D42" i="3"/>
  <c r="C42" i="3"/>
  <c r="I41" i="3"/>
  <c r="I40" i="3"/>
  <c r="I39" i="3"/>
  <c r="I38" i="3"/>
  <c r="H37" i="3"/>
  <c r="G37" i="3"/>
  <c r="F37" i="3"/>
  <c r="E37" i="3"/>
  <c r="D37" i="3"/>
  <c r="C37" i="3"/>
  <c r="I36" i="3"/>
  <c r="I35" i="3"/>
  <c r="I34" i="3"/>
  <c r="I33" i="3"/>
  <c r="H32" i="3"/>
  <c r="G32" i="3"/>
  <c r="F32" i="3"/>
  <c r="E32" i="3"/>
  <c r="D32" i="3"/>
  <c r="C32" i="3"/>
  <c r="I31" i="3"/>
  <c r="I30" i="3"/>
  <c r="I29" i="3"/>
  <c r="I28" i="3"/>
  <c r="H27" i="3"/>
  <c r="G27" i="3"/>
  <c r="F27" i="3"/>
  <c r="E27" i="3"/>
  <c r="D27" i="3"/>
  <c r="C27" i="3"/>
  <c r="I26" i="3"/>
  <c r="I25" i="3"/>
  <c r="I24" i="3"/>
  <c r="I23" i="3"/>
  <c r="H22" i="3"/>
  <c r="G22" i="3"/>
  <c r="F22" i="3"/>
  <c r="E22" i="3"/>
  <c r="D22" i="3"/>
  <c r="C22" i="3"/>
  <c r="I21" i="3"/>
  <c r="I20" i="3"/>
  <c r="I19" i="3"/>
  <c r="I18" i="3"/>
  <c r="H17" i="3"/>
  <c r="G17" i="3"/>
  <c r="F17" i="3"/>
  <c r="E17" i="3"/>
  <c r="D17" i="3"/>
  <c r="C17" i="3"/>
  <c r="I16" i="3"/>
  <c r="I15" i="3"/>
  <c r="I14" i="3"/>
  <c r="I13" i="3"/>
  <c r="H12" i="3"/>
  <c r="G12" i="3"/>
  <c r="F12" i="3"/>
  <c r="E12" i="3"/>
  <c r="D12" i="3"/>
  <c r="C12" i="3"/>
  <c r="H9" i="3"/>
  <c r="G9" i="3"/>
  <c r="G6" i="3" s="1"/>
  <c r="F9" i="3"/>
  <c r="F6" i="3" s="1"/>
  <c r="E9" i="3"/>
  <c r="E6" i="3" s="1"/>
  <c r="D9" i="3"/>
  <c r="D6" i="3" s="1"/>
  <c r="C6" i="3"/>
  <c r="I8" i="3"/>
  <c r="H7" i="3"/>
  <c r="I17" i="2"/>
  <c r="I16" i="2"/>
  <c r="I15" i="2"/>
  <c r="I14" i="2"/>
  <c r="H13" i="2"/>
  <c r="G13" i="2"/>
  <c r="F13" i="2"/>
  <c r="E13" i="2"/>
  <c r="D13" i="2"/>
  <c r="C13" i="2"/>
  <c r="I11" i="2"/>
  <c r="I10" i="2"/>
  <c r="I9" i="2"/>
  <c r="I8" i="2"/>
  <c r="H7" i="2"/>
  <c r="G7" i="2"/>
  <c r="F7" i="2"/>
  <c r="E7" i="2"/>
  <c r="D7" i="2"/>
  <c r="C7" i="2"/>
  <c r="H7" i="4" l="1"/>
  <c r="H6" i="3"/>
  <c r="I22" i="3"/>
  <c r="G7" i="4"/>
  <c r="I9" i="3"/>
  <c r="C7" i="4"/>
  <c r="I12" i="4"/>
  <c r="I8" i="4"/>
  <c r="I27" i="3"/>
  <c r="I32" i="3"/>
  <c r="I47" i="3"/>
  <c r="I52" i="3"/>
  <c r="I17" i="3"/>
  <c r="I42" i="3"/>
  <c r="I37" i="3"/>
  <c r="I7" i="3"/>
  <c r="I12" i="3"/>
  <c r="I13" i="2"/>
  <c r="I7" i="2"/>
  <c r="I7" i="4" l="1"/>
  <c r="I6" i="3"/>
  <c r="J11" i="1" l="1"/>
  <c r="J9" i="1"/>
  <c r="J16" i="1"/>
  <c r="J14" i="1"/>
  <c r="E15" i="1"/>
  <c r="E10" i="1" s="1"/>
  <c r="F15" i="1"/>
  <c r="G15" i="1"/>
  <c r="G10" i="1" s="1"/>
  <c r="H15" i="1"/>
  <c r="H10" i="1" s="1"/>
  <c r="I15" i="1"/>
  <c r="I10" i="1" s="1"/>
  <c r="D10" i="1"/>
  <c r="J21" i="1"/>
  <c r="J20" i="1"/>
  <c r="J19" i="1"/>
  <c r="E18" i="1"/>
  <c r="F18" i="1"/>
  <c r="G18" i="1"/>
  <c r="H18" i="1"/>
  <c r="I18" i="1"/>
  <c r="D18" i="1"/>
  <c r="J26" i="1"/>
  <c r="J25" i="1"/>
  <c r="J24" i="1"/>
  <c r="E23" i="1"/>
  <c r="E22" i="1" s="1"/>
  <c r="F23" i="1"/>
  <c r="F22" i="1" s="1"/>
  <c r="G23" i="1"/>
  <c r="G22" i="1" s="1"/>
  <c r="H23" i="1"/>
  <c r="H22" i="1" s="1"/>
  <c r="I23" i="1"/>
  <c r="I22" i="1" s="1"/>
  <c r="D23" i="1"/>
  <c r="D22" i="1" s="1"/>
  <c r="J31" i="1"/>
  <c r="J30" i="1"/>
  <c r="J29" i="1"/>
  <c r="E28" i="1"/>
  <c r="E27" i="1" s="1"/>
  <c r="F28" i="1"/>
  <c r="F27" i="1" s="1"/>
  <c r="G28" i="1"/>
  <c r="G27" i="1" s="1"/>
  <c r="H28" i="1"/>
  <c r="H27" i="1" s="1"/>
  <c r="I28" i="1"/>
  <c r="I27" i="1" s="1"/>
  <c r="D28" i="1"/>
  <c r="D27" i="1" s="1"/>
  <c r="J41" i="1"/>
  <c r="J40" i="1"/>
  <c r="J39" i="1"/>
  <c r="J38" i="1"/>
  <c r="I37" i="1"/>
  <c r="H37" i="1"/>
  <c r="G37" i="1"/>
  <c r="F37" i="1"/>
  <c r="E37" i="1"/>
  <c r="D37" i="1"/>
  <c r="J46" i="1"/>
  <c r="J45" i="1"/>
  <c r="J44" i="1"/>
  <c r="J43" i="1"/>
  <c r="I42" i="1"/>
  <c r="H42" i="1"/>
  <c r="G42" i="1"/>
  <c r="F42" i="1"/>
  <c r="E42" i="1"/>
  <c r="D42" i="1"/>
  <c r="J51" i="1"/>
  <c r="J49" i="1"/>
  <c r="E50" i="1"/>
  <c r="F50" i="1"/>
  <c r="G50" i="1"/>
  <c r="H50" i="1"/>
  <c r="I50" i="1"/>
  <c r="D50" i="1"/>
  <c r="J111" i="1"/>
  <c r="J110" i="1"/>
  <c r="J109" i="1"/>
  <c r="J108" i="1"/>
  <c r="I107" i="1"/>
  <c r="H107" i="1"/>
  <c r="G107" i="1"/>
  <c r="F107" i="1"/>
  <c r="E107" i="1"/>
  <c r="D107" i="1"/>
  <c r="J106" i="1"/>
  <c r="J105" i="1"/>
  <c r="J104" i="1"/>
  <c r="J103" i="1"/>
  <c r="I102" i="1"/>
  <c r="H102" i="1"/>
  <c r="G102" i="1"/>
  <c r="F102" i="1"/>
  <c r="E102" i="1"/>
  <c r="D102" i="1"/>
  <c r="J96" i="1"/>
  <c r="J95" i="1"/>
  <c r="J94" i="1"/>
  <c r="J93" i="1"/>
  <c r="I92" i="1"/>
  <c r="H92" i="1"/>
  <c r="G92" i="1"/>
  <c r="F92" i="1"/>
  <c r="E92" i="1"/>
  <c r="D92" i="1"/>
  <c r="J91" i="1"/>
  <c r="J90" i="1"/>
  <c r="J89" i="1"/>
  <c r="J88" i="1"/>
  <c r="I87" i="1"/>
  <c r="H87" i="1"/>
  <c r="G87" i="1"/>
  <c r="F87" i="1"/>
  <c r="E87" i="1"/>
  <c r="D87" i="1"/>
  <c r="J86" i="1"/>
  <c r="J85" i="1"/>
  <c r="J84" i="1"/>
  <c r="J83" i="1"/>
  <c r="I82" i="1"/>
  <c r="H82" i="1"/>
  <c r="G82" i="1"/>
  <c r="F82" i="1"/>
  <c r="E82" i="1"/>
  <c r="D82" i="1"/>
  <c r="J81" i="1"/>
  <c r="J80" i="1"/>
  <c r="J79" i="1"/>
  <c r="J78" i="1"/>
  <c r="I77" i="1"/>
  <c r="H77" i="1"/>
  <c r="G77" i="1"/>
  <c r="F77" i="1"/>
  <c r="E77" i="1"/>
  <c r="D77" i="1"/>
  <c r="J76" i="1"/>
  <c r="J75" i="1"/>
  <c r="J74" i="1"/>
  <c r="J73" i="1"/>
  <c r="E72" i="1"/>
  <c r="F72" i="1"/>
  <c r="G72" i="1"/>
  <c r="H72" i="1"/>
  <c r="I72" i="1"/>
  <c r="D72" i="1"/>
  <c r="J71" i="1"/>
  <c r="J70" i="1"/>
  <c r="J69" i="1"/>
  <c r="J68" i="1"/>
  <c r="E67" i="1"/>
  <c r="F67" i="1"/>
  <c r="G67" i="1"/>
  <c r="H67" i="1"/>
  <c r="I67" i="1"/>
  <c r="D67" i="1"/>
  <c r="J66" i="1"/>
  <c r="J65" i="1"/>
  <c r="J64" i="1"/>
  <c r="J63" i="1"/>
  <c r="E62" i="1"/>
  <c r="F62" i="1"/>
  <c r="G62" i="1"/>
  <c r="H62" i="1"/>
  <c r="I62" i="1"/>
  <c r="D62" i="1"/>
  <c r="J61" i="1"/>
  <c r="J60" i="1"/>
  <c r="J59" i="1"/>
  <c r="J58" i="1"/>
  <c r="E57" i="1"/>
  <c r="F57" i="1"/>
  <c r="G57" i="1"/>
  <c r="H57" i="1"/>
  <c r="I57" i="1"/>
  <c r="D57" i="1"/>
  <c r="I52" i="1"/>
  <c r="H52" i="1"/>
  <c r="G52" i="1"/>
  <c r="F52" i="1"/>
  <c r="E52" i="1"/>
  <c r="D52" i="1"/>
  <c r="J56" i="1"/>
  <c r="J55" i="1"/>
  <c r="J54" i="1"/>
  <c r="J53" i="1"/>
  <c r="F13" i="1" l="1"/>
  <c r="F12" i="1" s="1"/>
  <c r="D13" i="1"/>
  <c r="D8" i="1" s="1"/>
  <c r="H17" i="1"/>
  <c r="H13" i="1"/>
  <c r="H8" i="1" s="1"/>
  <c r="F8" i="1"/>
  <c r="F17" i="1"/>
  <c r="I17" i="1"/>
  <c r="I13" i="1"/>
  <c r="I8" i="1" s="1"/>
  <c r="G17" i="1"/>
  <c r="G13" i="1"/>
  <c r="G8" i="1" s="1"/>
  <c r="E17" i="1"/>
  <c r="E13" i="1"/>
  <c r="E8" i="1" s="1"/>
  <c r="E7" i="1" s="1"/>
  <c r="G47" i="1"/>
  <c r="D47" i="1"/>
  <c r="H47" i="1"/>
  <c r="J37" i="1"/>
  <c r="J18" i="1"/>
  <c r="E47" i="1"/>
  <c r="I47" i="1"/>
  <c r="I7" i="1"/>
  <c r="J52" i="1"/>
  <c r="J67" i="1"/>
  <c r="J72" i="1"/>
  <c r="J102" i="1"/>
  <c r="J48" i="1"/>
  <c r="J50" i="1"/>
  <c r="J42" i="1"/>
  <c r="J27" i="1"/>
  <c r="J22" i="1"/>
  <c r="J28" i="1"/>
  <c r="J23" i="1"/>
  <c r="D17" i="1"/>
  <c r="J15" i="1"/>
  <c r="F10" i="1"/>
  <c r="F47" i="1"/>
  <c r="J62" i="1"/>
  <c r="J82" i="1"/>
  <c r="J57" i="1"/>
  <c r="J77" i="1"/>
  <c r="J107" i="1"/>
  <c r="J87" i="1"/>
  <c r="J92" i="1"/>
  <c r="J17" i="1" l="1"/>
  <c r="E12" i="1"/>
  <c r="J13" i="1"/>
  <c r="J47" i="1"/>
  <c r="F7" i="1"/>
  <c r="I12" i="1"/>
  <c r="H7" i="1"/>
  <c r="H12" i="1"/>
  <c r="G7" i="1"/>
  <c r="G12" i="1"/>
  <c r="D12" i="1"/>
  <c r="J10" i="1"/>
  <c r="D7" i="1"/>
  <c r="J7" i="1" s="1"/>
  <c r="J12" i="1" l="1"/>
  <c r="J8" i="1"/>
</calcChain>
</file>

<file path=xl/sharedStrings.xml><?xml version="1.0" encoding="utf-8"?>
<sst xmlns="http://schemas.openxmlformats.org/spreadsheetml/2006/main" count="405" uniqueCount="176">
  <si>
    <t>2025 год</t>
  </si>
  <si>
    <t>2026 год</t>
  </si>
  <si>
    <t>2027 год</t>
  </si>
  <si>
    <t>2028 год</t>
  </si>
  <si>
    <t>2029 год</t>
  </si>
  <si>
    <t>2030 год</t>
  </si>
  <si>
    <t>всего</t>
  </si>
  <si>
    <t>Муниципальная программа</t>
  </si>
  <si>
    <t>всего, в том числе:</t>
  </si>
  <si>
    <t>МБ</t>
  </si>
  <si>
    <t>ФБ</t>
  </si>
  <si>
    <t>ОБ</t>
  </si>
  <si>
    <t>ВБ</t>
  </si>
  <si>
    <t>Отвественный исполнитель, соисполнитель, исполнитель муниципальной программы, направление, структурный элемент, мероприятие (результат)</t>
  </si>
  <si>
    <t>Источник финансового обеспечения</t>
  </si>
  <si>
    <t>Объем финансового обеспечения по годам, тыс. руб.</t>
  </si>
  <si>
    <t>Комитет по управлению муниципальным имуществом Сокольского муниципального округа</t>
  </si>
  <si>
    <t>Результат проекта: проведены комплексные кадастровые работы</t>
  </si>
  <si>
    <t xml:space="preserve">Комплекс процессных мероприятий «Обеспечение деятельности Комитета по управлению муниципальным имуществом Сокольского муниципального округа» </t>
  </si>
  <si>
    <t>Результат проекта: обеспечено выполнение функций Комитета по управлению муниципальным имуществом Сокольского муниципального округа</t>
  </si>
  <si>
    <t>4. Финансовое обеспечение муниципальной программы</t>
  </si>
  <si>
    <t>Территориальный орган Администрации Сокольского муниципального окрга "Город Кадников"</t>
  </si>
  <si>
    <t>Территориальный орган Администрации Сокольского муниципального окрга "Пельшемский"</t>
  </si>
  <si>
    <t>Муниципальный проект "Организация проведения комплексных кадастровых работ"</t>
  </si>
  <si>
    <t>N п/п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</si>
  <si>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</si>
  <si>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</si>
  <si>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</si>
  <si>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1.1</t>
  </si>
  <si>
    <t>Местный бюджет</t>
  </si>
  <si>
    <t>1.2</t>
  </si>
  <si>
    <t>Федеральный бюджет</t>
  </si>
  <si>
    <t>1.3</t>
  </si>
  <si>
    <t>Областной бюджет</t>
  </si>
  <si>
    <t>1.4</t>
  </si>
  <si>
    <t>Внебюджетные источники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</si>
  <si>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</si>
  <si>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</si>
  <si>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</si>
  <si>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</si>
  <si>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</si>
  <si>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</si>
  <si>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</si>
  <si>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</si>
  <si>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Наименование мероприятия/источника финансового обеспечения</t>
  </si>
  <si>
    <t xml:space="preserve">№ п/п                </t>
  </si>
  <si>
    <t xml:space="preserve">Комплекс процессных мероприятий ««Обеспечение деятельности Комитета по управлению муниципальным имуществом Сокольского муниципального округа»» </t>
  </si>
  <si>
    <t>Обеспечено выполнение функций Комитета по управлению муниципальным имуществом Сокольского муниципального округа</t>
  </si>
  <si>
    <t>Приложение 1 к паспорту муниципальной программы</t>
  </si>
  <si>
    <t xml:space="preserve">Муниципальный проект «Повышение эффективности управления и распоряжения имуществом и земельными ресурсами Сокольского муниципального округа» </t>
  </si>
  <si>
    <t>№ п/п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</si>
  <si>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</si>
  <si>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 xml:space="preserve">Наименование  расходов </t>
  </si>
  <si>
    <t>Направление расходов, вид расходов</t>
  </si>
  <si>
    <t xml:space="preserve">Характеристика направления расходов </t>
  </si>
  <si>
    <t xml:space="preserve">ХАРАКТЕРИСТИКА
направлений расходов финансовых мероприятий (результатов) структурных элементов проектной части муниципальной программы </t>
  </si>
  <si>
    <t>Приложение 2 к паспорту муниципальной программы</t>
  </si>
  <si>
    <t>-</t>
  </si>
  <si>
    <t>Проведение комплексных кадастровых работ</t>
  </si>
  <si>
    <t>Иные закупки товаров, работ, услуг для обеспечения муниципальных нужд (КВР 240)</t>
  </si>
  <si>
    <t>Муниципальный проект "Повышение эффективности управления и распоряжения имуществом и земельными ресурсами Сокольского муниципального округа"</t>
  </si>
  <si>
    <t>Проведены комплексные кадастровые работы</t>
  </si>
  <si>
    <t>Заключаются договоры на проведение комплексных кадастровых работ в отношении объектов недвижимости в кадастровых кварталах, на территории Сокольского муниципального округа.</t>
  </si>
  <si>
    <t xml:space="preserve">Закупка услуг в соответствии с Федеральным законом от 24.07.2007 № 221-ФЗ
"О кадастровой деятельности" и Федеральным законом от 29.07.1998 № 135-ФЗ «Об оценочной деятельности в Российской Федерации»
</t>
  </si>
  <si>
    <t xml:space="preserve">Мероприятия по землеустройству и оценке рыночной стоимости имущества, земельных участков, права. </t>
  </si>
  <si>
    <t>Взносы на капитальный ремонт.</t>
  </si>
  <si>
    <t xml:space="preserve">Закупка услуг в соответствии с ЖК РФ.
</t>
  </si>
  <si>
    <t>Предоставление единовременной денежной выплаты взамен предоставления земельного участка гражданам, имеющим трех и более детей</t>
  </si>
  <si>
    <t xml:space="preserve">Предоставление единовременной денежной выплаты за счет субвенции из бюджета Вологодской области и закупка услуг в соответствии с законом Вологодской области от 08.04.2015 № 3627-ОЗ
"О бесплатном предоставлении в собственность отдельным категориям граждан земельных участков, находящихся в государственной или муниципальной собственности, на территории Вологодской области".
</t>
  </si>
  <si>
    <t>Услуги по демонтажу и хранению рекламных конструкций</t>
  </si>
  <si>
    <t xml:space="preserve">Закупка услуг в соответствии с Федеральным законом от 13.03.2006 № 38-ФЗ "О рекламе" 
</t>
  </si>
  <si>
    <t>1.2.5</t>
  </si>
  <si>
    <t>Кадастровый учет жилых и нежилых помещений, автомобильных дорог</t>
  </si>
  <si>
    <t xml:space="preserve">Закупка услуг в соответствии с Федеральным законом от 24.07.2007 № 221-ФЗ
"О кадастровой деятельности"
</t>
  </si>
  <si>
    <t>1.2.6</t>
  </si>
  <si>
    <t>Содержание муниципального имущества</t>
  </si>
  <si>
    <t>Приложение к паспорту муниципального проекта</t>
  </si>
  <si>
    <t>Задача проекта: Обеспечение количества объектов недвижимости в кадастровых кварталах, в отношении которых проведены комплексные кадастровые работы на территории Сокольского муниципального округа, не менее 1800 единиц к 2030 году»</t>
  </si>
  <si>
    <t>Результат: проведены комплексные кадастровые работы</t>
  </si>
  <si>
    <t xml:space="preserve">4. Финансовое обеспечение комплекса процессных мероприятий «Обеспечение деятельности Комитета по управлению муниципальным имуществом Сокольского муниципального округа»
</t>
  </si>
  <si>
    <t>Приложение                                                   к паспорту комплекса процессных мероприятий</t>
  </si>
  <si>
    <t>Мероприятия</t>
  </si>
  <si>
    <t>Социальные выплаты гражданам, кроме публичных нормативных социальных выплат (КВР 320)</t>
  </si>
  <si>
    <t>Всего по проекту</t>
  </si>
  <si>
    <t xml:space="preserve">4. Финансовое обеспечение реализации проекта «Повышение эффективности управления и распоряжения 
имуществом и земельными ресурсами Сокольского муниципального округа»
</t>
  </si>
  <si>
    <t>4. Финансовое обеспечение реализации проекта "Организация проведения комплексных кадастровых работ"</t>
  </si>
  <si>
    <t>Наименование мероприятия/источника финансового обеспечения*</t>
  </si>
  <si>
    <t>*МБ – местный бюджет; ФБ – федеральный бюджет; ОБ – областной бюджет; ВБ – внебюджетные источники финансирования
(государственные внебюджетные фонды, средства юридических и физических лиц (семей), являющихся участниками мероприятий
муниципальной программы).</t>
  </si>
  <si>
    <t xml:space="preserve">Закупка услуг в соответствии с Федеральным законом от 06.10.2003 № 131-ФЗ "Об общих принципах местного самоуправления в Российской Федерации" (оплата коммунальных услуг) </t>
  </si>
  <si>
    <t>1.1.</t>
  </si>
  <si>
    <t>1.2.</t>
  </si>
  <si>
    <t>1.1.1.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</si>
  <si>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</si>
  <si>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</si>
  <si>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</si>
  <si>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</si>
  <si>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</si>
  <si>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</si>
  <si>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</si>
  <si>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</si>
  <si>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</si>
  <si>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</si>
  <si>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1.3.</t>
  </si>
  <si>
    <t>1.3.1.</t>
  </si>
  <si>
    <t>№</t>
  </si>
  <si>
    <t>1.2.7</t>
  </si>
  <si>
    <t>1.2.8</t>
  </si>
  <si>
    <t>1.2.9</t>
  </si>
  <si>
    <t>1.2.10</t>
  </si>
  <si>
    <t>Территориальный орган Администрации Сокольского муниципального окрга "Архангельский"</t>
  </si>
  <si>
    <t xml:space="preserve">МКУ СМО «Управление строительства и
жилищно-коммунального хозяйства» 
</t>
  </si>
  <si>
    <t>Результат проекта: обеспечено выполнение мероприятий по землеустройству и оценке рыночной стоимости имущества, земельных участков, права</t>
  </si>
  <si>
    <t>Результат проекта: обеспечено выполнение мероприятий по оплате взносов на капитальный ремонт</t>
  </si>
  <si>
    <t>Результат проекта: обеспечено выполнение мероприятий по предоставлению единоврменнной денежной выплаты взамен предоставления земельного участка гражданам, имеющим трех и более детей</t>
  </si>
  <si>
    <t>Результат проекта: обеспечено выполнение мероприятий по демонтажу и храненнию рекламных конструкций</t>
  </si>
  <si>
    <t>Результат проекта: обеспечено выполнение мероприятий по кадастровому учету жилых и нежилых помещений, автомобильных дорог</t>
  </si>
  <si>
    <t>Результат проекта: обеспечено выполнение мероприятий по содержанию муниципального имущества Комитетом по управлению муниципальным имуществом Сокольского муниципального округа</t>
  </si>
  <si>
    <t>Результат проекта: обеспечено выполнение мероприятий по содержанию муниципального имущества территориальным органом Администрации Сокольского муниципального окрга "Город Кадников"</t>
  </si>
  <si>
    <t>Результат проекта: обеспечено выполнение мероприятий по содержанию муниципального имущества территориальным органом Администрации Сокольского муниципального окрга "Архангельский"</t>
  </si>
  <si>
    <t>Результат проекта: обеспечено выполнение мероприятий по содержанию муниципального имущества территориальным органом Администрации Сокольского муниципального окрга "Пельшемскией"</t>
  </si>
  <si>
    <t xml:space="preserve">Результат проекта: обеспечено выполнение мероприятий по содержанию муниципального имущества МКУ СМО «Управление строительства и
жилищно-коммунального хозяйства» 
</t>
  </si>
  <si>
    <t>Обеспечено выполнение мероприятий по землеустройству и оценке рыночной стоимости имущества, земельных участков, права</t>
  </si>
  <si>
    <t>Обеспечено выполнение мероприятий по оплате взносов на капитальный ремонт</t>
  </si>
  <si>
    <t>Обеспечено выполнение мероприятий по предоставлению единовременной денежной выплаты взамен предоставления земельного участка гражданам, имеющим трех и более детей</t>
  </si>
  <si>
    <t>Обеспечено выполнение мероприятий по кадастровому учету жилых и нежилых помещений, автомобильных дорог</t>
  </si>
  <si>
    <t>Обеспечено выполнение мероприятий по содержанию муниципального имущества территориальным органом Администрации Сокольского муниципального окрга "Город Кадников"</t>
  </si>
  <si>
    <t>Обеспечено выполнение мероприятий по содержанию муниципального имущества территориальным органом Администрации Сокольского муниципального окрга "Архангельский"</t>
  </si>
  <si>
    <t>Обеспечено выполнение мероприятий по содержанию муниципального имущества территориальным органом Администрации Сокольского муниципального окрга "Пельшемский"</t>
  </si>
  <si>
    <t>Обеспечено выполнение мероприятий по содержанию муниципального имущества МКУ СМО "Управление строительства и жилищно-коммунального хозяйства"</t>
  </si>
  <si>
    <t>Результат проекта: беспечено выполнение мероприятий по кадастровому учету жилых и нежилых помещений, автомобильных дорог</t>
  </si>
  <si>
    <t>Результат проекта: обеспечено выполнение мероприятий по содержанию муниципального имущества территориальным органом Администрации Сокольского муниципального окрга "Пельшемский"</t>
  </si>
  <si>
    <t>Результат проекта: обеспечено выполнение мероприятий по содержанию муниципального имущества МКУ СМО "Управление строительства и жилищно-коммунального хозяйства"</t>
  </si>
  <si>
    <t>1.4.</t>
  </si>
  <si>
    <t>Совершенствование системы управления и распоряжения земельно-имущественным комплексом</t>
  </si>
  <si>
    <t>1.1.2.</t>
  </si>
  <si>
    <t>1.1.3.</t>
  </si>
  <si>
    <t>1.1.4.</t>
  </si>
  <si>
    <t>1.3.2.</t>
  </si>
  <si>
    <t>1.3.3.</t>
  </si>
  <si>
    <t>1.3.4.</t>
  </si>
  <si>
    <t>1.4.1.</t>
  </si>
  <si>
    <t>1.4.2.</t>
  </si>
  <si>
    <t>1.4.3.</t>
  </si>
  <si>
    <t>1.4.4.</t>
  </si>
  <si>
    <t>1.5.</t>
  </si>
  <si>
    <t>1.5.1.</t>
  </si>
  <si>
    <t>1.5.2.</t>
  </si>
  <si>
    <t>1.5.3.</t>
  </si>
  <si>
    <t>1.5.4.</t>
  </si>
  <si>
    <t>1.6.</t>
  </si>
  <si>
    <t>1.6.1.</t>
  </si>
  <si>
    <t>1.6.2.</t>
  </si>
  <si>
    <t>1.6.3.</t>
  </si>
  <si>
    <t>1.6.4.</t>
  </si>
  <si>
    <t>1.7.</t>
  </si>
  <si>
    <t>1.7.1.</t>
  </si>
  <si>
    <t>1.7.2.</t>
  </si>
  <si>
    <t>1.7.3.</t>
  </si>
  <si>
    <t>1.7.4.</t>
  </si>
  <si>
    <t>1.8.</t>
  </si>
  <si>
    <t>1.8.1.</t>
  </si>
  <si>
    <t>1.8.2.</t>
  </si>
  <si>
    <t>1.8.3.</t>
  </si>
  <si>
    <t>1.8.4.</t>
  </si>
  <si>
    <t>1.9.</t>
  </si>
  <si>
    <t>1.9.1.</t>
  </si>
  <si>
    <t>1.9.2.</t>
  </si>
  <si>
    <t>1.9.3.</t>
  </si>
  <si>
    <t>1.9.4.</t>
  </si>
  <si>
    <t>1.10.</t>
  </si>
  <si>
    <t>1.10.1.</t>
  </si>
  <si>
    <t>1.10.2.</t>
  </si>
  <si>
    <t>1.10.3.</t>
  </si>
  <si>
    <t>1.10.4.</t>
  </si>
  <si>
    <t>Обеспечено выполнение мероприятий по демонтажу и хранению рекламных конструкций</t>
  </si>
  <si>
    <t xml:space="preserve">Обеспечено выполнение мероприятий по содержанию муниципального имущества Комитетом по управлению муниципальным имуществом Сокольского муниципального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</si>
</sst>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view="pageBreakPreview" topLeftCell="A73" zoomScaleNormal="100" zoomScaleSheetLayoutView="100" workbookViewId="0">
      <selection activeCell="B77" sqref="B77:B81"/>
    </sheetView>
  </sheetViews>
  <sheetFormatPr defaultRowHeight="15" x14ac:dyDescent="0.25"/>
  <cols>
    <col min="1" max="1" width="9.140625" style="34" customWidth="1"/>
    <col min="2" max="2" width="68.7109375" customWidth="1"/>
    <col min="3" max="3" width="14" customWidth="1"/>
    <col min="4" max="4" width="11.5703125" customWidth="1"/>
    <col min="5" max="5" width="12.7109375" customWidth="1"/>
    <col min="6" max="6" width="12.85546875" customWidth="1"/>
    <col min="7" max="7" width="13.28515625" customWidth="1"/>
    <col min="8" max="8" width="12.140625" customWidth="1"/>
    <col min="9" max="9" width="12.5703125" customWidth="1"/>
    <col min="10" max="10" width="12" customWidth="1"/>
  </cols>
  <sheetData>
    <row r="1" spans="1:16" ht="38.25" customHeight="1" x14ac:dyDescent="0.25">
      <c r="H1" s="53" t="s">
        <v>48</v>
      </c>
      <c r="I1" s="53"/>
      <c r="J1" s="53"/>
    </row>
    <row r="3" spans="1:16" x14ac:dyDescent="0.25">
      <c r="A3" s="59" t="s">
        <v>20</v>
      </c>
      <c r="B3" s="59"/>
      <c r="C3" s="59"/>
      <c r="D3" s="59"/>
      <c r="E3" s="59"/>
      <c r="F3" s="59"/>
      <c r="G3" s="59"/>
      <c r="H3" s="59"/>
      <c r="I3" s="59"/>
      <c r="J3" s="59"/>
    </row>
    <row r="4" spans="1:16" x14ac:dyDescent="0.25">
      <c r="A4" s="35"/>
      <c r="B4" s="1"/>
      <c r="C4" s="1"/>
      <c r="D4" s="1"/>
      <c r="E4" s="1"/>
      <c r="F4" s="1"/>
      <c r="G4" s="1"/>
      <c r="H4" s="1"/>
      <c r="I4" s="1"/>
      <c r="J4" s="1"/>
    </row>
    <row r="5" spans="1:16" ht="36" customHeight="1" x14ac:dyDescent="0.25">
      <c r="A5" s="51" t="s">
        <v>104</v>
      </c>
      <c r="B5" s="57" t="s">
        <v>13</v>
      </c>
      <c r="C5" s="57" t="s">
        <v>14</v>
      </c>
      <c r="D5" s="54" t="s">
        <v>15</v>
      </c>
      <c r="E5" s="55"/>
      <c r="F5" s="55"/>
      <c r="G5" s="55"/>
      <c r="H5" s="55"/>
      <c r="I5" s="55"/>
      <c r="J5" s="56"/>
      <c r="K5" s="1"/>
      <c r="L5" s="1"/>
      <c r="M5" s="1"/>
      <c r="N5" s="1"/>
      <c r="O5" s="1"/>
      <c r="P5" s="1"/>
    </row>
    <row r="6" spans="1:16" x14ac:dyDescent="0.25">
      <c r="A6" s="52"/>
      <c r="B6" s="58"/>
      <c r="C6" s="58"/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</row>
    <row r="7" spans="1:16" ht="30" x14ac:dyDescent="0.25">
      <c r="A7" s="46">
        <v>1</v>
      </c>
      <c r="B7" s="46" t="s">
        <v>7</v>
      </c>
      <c r="C7" s="4" t="s">
        <v>8</v>
      </c>
      <c r="D7" s="3">
        <f>D8+D9+D10+D11</f>
        <v>35396.700000000004</v>
      </c>
      <c r="E7" s="3">
        <f t="shared" ref="E7" si="0">E8+E9+E10+E11</f>
        <v>26598.2</v>
      </c>
      <c r="F7" s="3">
        <f t="shared" ref="F7" si="1">F8+F9+F10+F11</f>
        <v>26598.2</v>
      </c>
      <c r="G7" s="3">
        <f t="shared" ref="G7" si="2">G8+G9+G10+G11</f>
        <v>15562.3</v>
      </c>
      <c r="H7" s="3">
        <f t="shared" ref="H7" si="3">H8+H9+H10+H11</f>
        <v>15562.3</v>
      </c>
      <c r="I7" s="3">
        <f t="shared" ref="I7" si="4">I8+I9+I10+I11</f>
        <v>15562.3</v>
      </c>
      <c r="J7" s="3">
        <f t="shared" ref="J7" si="5">D7+E7+F7+G7+H7+I7</f>
        <v>135280</v>
      </c>
    </row>
    <row r="8" spans="1:16" x14ac:dyDescent="0.25">
      <c r="A8" s="44"/>
      <c r="B8" s="44"/>
      <c r="C8" s="4" t="s">
        <v>9</v>
      </c>
      <c r="D8" s="17">
        <f>D13+D18+D23+D28+D33</f>
        <v>24180.9</v>
      </c>
      <c r="E8" s="17">
        <f t="shared" ref="E8:I8" si="6">E13+E18+E23+E28+E33</f>
        <v>22970.2</v>
      </c>
      <c r="F8" s="17">
        <f t="shared" si="6"/>
        <v>22970.2</v>
      </c>
      <c r="G8" s="17">
        <f t="shared" si="6"/>
        <v>14882</v>
      </c>
      <c r="H8" s="17">
        <f t="shared" si="6"/>
        <v>14882</v>
      </c>
      <c r="I8" s="17">
        <f t="shared" si="6"/>
        <v>14882</v>
      </c>
      <c r="J8" s="17">
        <f>D8+E8+F8+G8+H8+I8</f>
        <v>114767.3</v>
      </c>
    </row>
    <row r="9" spans="1:16" x14ac:dyDescent="0.25">
      <c r="A9" s="44"/>
      <c r="B9" s="44"/>
      <c r="C9" s="4" t="s">
        <v>10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f t="shared" ref="J9:J11" si="7">D9+E9+F9+G9+H9+I9</f>
        <v>0</v>
      </c>
    </row>
    <row r="10" spans="1:16" x14ac:dyDescent="0.25">
      <c r="A10" s="44"/>
      <c r="B10" s="44"/>
      <c r="C10" s="4" t="s">
        <v>11</v>
      </c>
      <c r="D10" s="3">
        <f>D15</f>
        <v>11215.800000000001</v>
      </c>
      <c r="E10" s="3">
        <f t="shared" ref="E10:I10" si="8">E15</f>
        <v>3628</v>
      </c>
      <c r="F10" s="3">
        <f t="shared" si="8"/>
        <v>3628</v>
      </c>
      <c r="G10" s="3">
        <f t="shared" si="8"/>
        <v>680.3</v>
      </c>
      <c r="H10" s="3">
        <f t="shared" si="8"/>
        <v>680.3</v>
      </c>
      <c r="I10" s="3">
        <f t="shared" si="8"/>
        <v>680.3</v>
      </c>
      <c r="J10" s="3">
        <f t="shared" si="7"/>
        <v>20512.7</v>
      </c>
    </row>
    <row r="11" spans="1:16" x14ac:dyDescent="0.25">
      <c r="A11" s="45"/>
      <c r="B11" s="45"/>
      <c r="C11" s="4" t="s">
        <v>12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f t="shared" si="7"/>
        <v>0</v>
      </c>
    </row>
    <row r="12" spans="1:16" ht="30" x14ac:dyDescent="0.25">
      <c r="A12" s="46"/>
      <c r="B12" s="48" t="s">
        <v>16</v>
      </c>
      <c r="C12" s="4" t="s">
        <v>8</v>
      </c>
      <c r="D12" s="3">
        <f>D13+D14+D15+D16</f>
        <v>32408.300000000003</v>
      </c>
      <c r="E12" s="3">
        <f t="shared" ref="E12:F12" si="9">E13+E14+E15+E16</f>
        <v>24160.2</v>
      </c>
      <c r="F12" s="3">
        <f t="shared" si="9"/>
        <v>24160.2</v>
      </c>
      <c r="G12" s="3">
        <f t="shared" ref="G12" si="10">G13+G14+G15+G16</f>
        <v>15562.3</v>
      </c>
      <c r="H12" s="3">
        <f t="shared" ref="H12" si="11">H13+H14+H15+H16</f>
        <v>15562.3</v>
      </c>
      <c r="I12" s="3">
        <f t="shared" ref="I12" si="12">I13+I14+I15+I16</f>
        <v>15562.3</v>
      </c>
      <c r="J12" s="3">
        <f t="shared" ref="J12:J18" si="13">D12+E12+F12+G12+H12+I12</f>
        <v>127415.6</v>
      </c>
    </row>
    <row r="13" spans="1:16" x14ac:dyDescent="0.25">
      <c r="A13" s="44"/>
      <c r="B13" s="49"/>
      <c r="C13" s="4" t="s">
        <v>9</v>
      </c>
      <c r="D13" s="17">
        <f>D38+D48+D103-D18-D23-D28-D33</f>
        <v>21192.5</v>
      </c>
      <c r="E13" s="17">
        <f t="shared" ref="E13:I13" si="14">E38+E48+E103-E18-E23-E28-E33</f>
        <v>20532.2</v>
      </c>
      <c r="F13" s="17">
        <f t="shared" si="14"/>
        <v>20532.2</v>
      </c>
      <c r="G13" s="17">
        <f t="shared" si="14"/>
        <v>14882</v>
      </c>
      <c r="H13" s="17">
        <f t="shared" si="14"/>
        <v>14882</v>
      </c>
      <c r="I13" s="17">
        <f t="shared" si="14"/>
        <v>14882</v>
      </c>
      <c r="J13" s="3">
        <f t="shared" si="13"/>
        <v>106902.9</v>
      </c>
    </row>
    <row r="14" spans="1:16" x14ac:dyDescent="0.25">
      <c r="A14" s="44"/>
      <c r="B14" s="49"/>
      <c r="C14" s="4" t="s">
        <v>10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f t="shared" si="13"/>
        <v>0</v>
      </c>
    </row>
    <row r="15" spans="1:16" x14ac:dyDescent="0.25">
      <c r="A15" s="44"/>
      <c r="B15" s="49"/>
      <c r="C15" s="4" t="s">
        <v>11</v>
      </c>
      <c r="D15" s="17">
        <f>D45+D65</f>
        <v>11215.800000000001</v>
      </c>
      <c r="E15" s="3">
        <f t="shared" ref="E15:I15" si="15">E65</f>
        <v>3628</v>
      </c>
      <c r="F15" s="3">
        <f t="shared" si="15"/>
        <v>3628</v>
      </c>
      <c r="G15" s="3">
        <f t="shared" si="15"/>
        <v>680.3</v>
      </c>
      <c r="H15" s="3">
        <f t="shared" si="15"/>
        <v>680.3</v>
      </c>
      <c r="I15" s="3">
        <f t="shared" si="15"/>
        <v>680.3</v>
      </c>
      <c r="J15" s="3">
        <f t="shared" si="13"/>
        <v>20512.7</v>
      </c>
    </row>
    <row r="16" spans="1:16" x14ac:dyDescent="0.25">
      <c r="A16" s="45"/>
      <c r="B16" s="49"/>
      <c r="C16" s="4" t="s">
        <v>12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f t="shared" si="13"/>
        <v>0</v>
      </c>
    </row>
    <row r="17" spans="1:10" ht="30" x14ac:dyDescent="0.25">
      <c r="A17" s="46"/>
      <c r="B17" s="48" t="s">
        <v>21</v>
      </c>
      <c r="C17" s="4" t="s">
        <v>8</v>
      </c>
      <c r="D17" s="17">
        <f>D18+D19+D20+D21</f>
        <v>1210.4000000000001</v>
      </c>
      <c r="E17" s="17">
        <f t="shared" ref="E17" si="16">E18+E19+E20+E21</f>
        <v>680</v>
      </c>
      <c r="F17" s="17">
        <f t="shared" ref="F17" si="17">F18+F19+F20+F21</f>
        <v>680</v>
      </c>
      <c r="G17" s="17">
        <f t="shared" ref="G17" si="18">G18+G19+G20+G21</f>
        <v>0</v>
      </c>
      <c r="H17" s="17">
        <f t="shared" ref="H17" si="19">H18+H19+H20+H21</f>
        <v>0</v>
      </c>
      <c r="I17" s="17">
        <f t="shared" ref="I17" si="20">I18+I19+I20+I21</f>
        <v>0</v>
      </c>
      <c r="J17" s="17">
        <f t="shared" si="13"/>
        <v>2570.4</v>
      </c>
    </row>
    <row r="18" spans="1:10" x14ac:dyDescent="0.25">
      <c r="A18" s="44"/>
      <c r="B18" s="49"/>
      <c r="C18" s="4" t="s">
        <v>9</v>
      </c>
      <c r="D18" s="17">
        <f>D83</f>
        <v>1210.4000000000001</v>
      </c>
      <c r="E18" s="17">
        <f t="shared" ref="E18:I18" si="21">E83</f>
        <v>680</v>
      </c>
      <c r="F18" s="17">
        <f t="shared" si="21"/>
        <v>680</v>
      </c>
      <c r="G18" s="17">
        <f t="shared" si="21"/>
        <v>0</v>
      </c>
      <c r="H18" s="17">
        <f t="shared" si="21"/>
        <v>0</v>
      </c>
      <c r="I18" s="17">
        <f t="shared" si="21"/>
        <v>0</v>
      </c>
      <c r="J18" s="17">
        <f t="shared" si="13"/>
        <v>2570.4</v>
      </c>
    </row>
    <row r="19" spans="1:10" x14ac:dyDescent="0.25">
      <c r="A19" s="44"/>
      <c r="B19" s="49"/>
      <c r="C19" s="4" t="s">
        <v>10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f t="shared" ref="J19:J21" si="22">D19+E19+F19+G19+H19+I19</f>
        <v>0</v>
      </c>
    </row>
    <row r="20" spans="1:10" x14ac:dyDescent="0.25">
      <c r="A20" s="44"/>
      <c r="B20" s="49"/>
      <c r="C20" s="4" t="s">
        <v>11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f t="shared" si="22"/>
        <v>0</v>
      </c>
    </row>
    <row r="21" spans="1:10" x14ac:dyDescent="0.25">
      <c r="A21" s="45"/>
      <c r="B21" s="50"/>
      <c r="C21" s="4" t="s">
        <v>12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f t="shared" si="22"/>
        <v>0</v>
      </c>
    </row>
    <row r="22" spans="1:10" ht="30" x14ac:dyDescent="0.25">
      <c r="A22" s="46"/>
      <c r="B22" s="48" t="s">
        <v>109</v>
      </c>
      <c r="C22" s="4" t="s">
        <v>8</v>
      </c>
      <c r="D22" s="17">
        <f>D23+D24+D25+D26</f>
        <v>5</v>
      </c>
      <c r="E22" s="17">
        <f t="shared" ref="E22" si="23">E23+E24+E25+E26</f>
        <v>5</v>
      </c>
      <c r="F22" s="17">
        <f t="shared" ref="F22" si="24">F23+F24+F25+F26</f>
        <v>5</v>
      </c>
      <c r="G22" s="17">
        <f t="shared" ref="G22" si="25">G23+G24+G25+G26</f>
        <v>0</v>
      </c>
      <c r="H22" s="17">
        <f t="shared" ref="H22" si="26">H23+H24+H25+H26</f>
        <v>0</v>
      </c>
      <c r="I22" s="17">
        <f t="shared" ref="I22" si="27">I23+I24+I25+I26</f>
        <v>0</v>
      </c>
      <c r="J22" s="17">
        <f>D22+E22+F22+G22+H22+I22</f>
        <v>15</v>
      </c>
    </row>
    <row r="23" spans="1:10" x14ac:dyDescent="0.25">
      <c r="A23" s="44"/>
      <c r="B23" s="49"/>
      <c r="C23" s="4" t="s">
        <v>9</v>
      </c>
      <c r="D23" s="17">
        <f>D88</f>
        <v>5</v>
      </c>
      <c r="E23" s="17">
        <f t="shared" ref="E23:I23" si="28">E88</f>
        <v>5</v>
      </c>
      <c r="F23" s="17">
        <f t="shared" si="28"/>
        <v>5</v>
      </c>
      <c r="G23" s="17">
        <f t="shared" si="28"/>
        <v>0</v>
      </c>
      <c r="H23" s="17">
        <f t="shared" si="28"/>
        <v>0</v>
      </c>
      <c r="I23" s="17">
        <f t="shared" si="28"/>
        <v>0</v>
      </c>
      <c r="J23" s="17">
        <f>D23+E23+F23+G23+H23+I23</f>
        <v>15</v>
      </c>
    </row>
    <row r="24" spans="1:10" x14ac:dyDescent="0.25">
      <c r="A24" s="44"/>
      <c r="B24" s="49"/>
      <c r="C24" s="4" t="s">
        <v>10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f t="shared" ref="J24:J27" si="29">D24+E24+F24+G24+H24+I24</f>
        <v>0</v>
      </c>
    </row>
    <row r="25" spans="1:10" x14ac:dyDescent="0.25">
      <c r="A25" s="44"/>
      <c r="B25" s="49"/>
      <c r="C25" s="4" t="s">
        <v>11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f t="shared" si="29"/>
        <v>0</v>
      </c>
    </row>
    <row r="26" spans="1:10" x14ac:dyDescent="0.25">
      <c r="A26" s="45"/>
      <c r="B26" s="50"/>
      <c r="C26" s="4" t="s">
        <v>12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f t="shared" si="29"/>
        <v>0</v>
      </c>
    </row>
    <row r="27" spans="1:10" ht="15" customHeight="1" x14ac:dyDescent="0.25">
      <c r="A27" s="46"/>
      <c r="B27" s="48" t="s">
        <v>22</v>
      </c>
      <c r="C27" s="4" t="s">
        <v>8</v>
      </c>
      <c r="D27" s="17">
        <f>D28+D29+D30+D31</f>
        <v>50</v>
      </c>
      <c r="E27" s="17">
        <f t="shared" ref="E27" si="30">E28+E29+E30+E31</f>
        <v>30</v>
      </c>
      <c r="F27" s="17">
        <f t="shared" ref="F27" si="31">F28+F29+F30+F31</f>
        <v>30</v>
      </c>
      <c r="G27" s="17">
        <f t="shared" ref="G27" si="32">G28+G29+G30+G31</f>
        <v>0</v>
      </c>
      <c r="H27" s="17">
        <f t="shared" ref="H27" si="33">H28+H29+H30+H31</f>
        <v>0</v>
      </c>
      <c r="I27" s="17">
        <f t="shared" ref="I27" si="34">I28+I29+I30+I31</f>
        <v>0</v>
      </c>
      <c r="J27" s="17">
        <f t="shared" si="29"/>
        <v>110</v>
      </c>
    </row>
    <row r="28" spans="1:10" x14ac:dyDescent="0.25">
      <c r="A28" s="44"/>
      <c r="B28" s="49"/>
      <c r="C28" s="4" t="s">
        <v>9</v>
      </c>
      <c r="D28" s="17">
        <f>D93</f>
        <v>50</v>
      </c>
      <c r="E28" s="17">
        <f t="shared" ref="E28:I28" si="35">E93</f>
        <v>30</v>
      </c>
      <c r="F28" s="17">
        <f t="shared" si="35"/>
        <v>30</v>
      </c>
      <c r="G28" s="17">
        <f t="shared" si="35"/>
        <v>0</v>
      </c>
      <c r="H28" s="17">
        <f t="shared" si="35"/>
        <v>0</v>
      </c>
      <c r="I28" s="17">
        <f t="shared" si="35"/>
        <v>0</v>
      </c>
      <c r="J28" s="17">
        <f>D28+E28+F28+G28+H28+I28</f>
        <v>110</v>
      </c>
    </row>
    <row r="29" spans="1:10" x14ac:dyDescent="0.25">
      <c r="A29" s="44"/>
      <c r="B29" s="49"/>
      <c r="C29" s="4" t="s">
        <v>10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f>D29+E29+F29+G29+H29+I29</f>
        <v>0</v>
      </c>
    </row>
    <row r="30" spans="1:10" x14ac:dyDescent="0.25">
      <c r="A30" s="44"/>
      <c r="B30" s="49"/>
      <c r="C30" s="4" t="s">
        <v>11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f t="shared" ref="J30:J37" si="36">D30+E30+F30+G30+H30+I30</f>
        <v>0</v>
      </c>
    </row>
    <row r="31" spans="1:10" x14ac:dyDescent="0.25">
      <c r="A31" s="45"/>
      <c r="B31" s="50"/>
      <c r="C31" s="4" t="s">
        <v>12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f t="shared" si="36"/>
        <v>0</v>
      </c>
    </row>
    <row r="32" spans="1:10" ht="30" x14ac:dyDescent="0.25">
      <c r="A32" s="46"/>
      <c r="B32" s="48" t="s">
        <v>110</v>
      </c>
      <c r="C32" s="4" t="s">
        <v>8</v>
      </c>
      <c r="D32" s="17">
        <f>SUM(D33:D36)</f>
        <v>1723</v>
      </c>
      <c r="E32" s="17">
        <f t="shared" ref="E32:I32" si="37">SUM(E33:E36)</f>
        <v>1723</v>
      </c>
      <c r="F32" s="17">
        <v>1723</v>
      </c>
      <c r="G32" s="17">
        <f t="shared" si="37"/>
        <v>0</v>
      </c>
      <c r="H32" s="17">
        <f t="shared" si="37"/>
        <v>0</v>
      </c>
      <c r="I32" s="17">
        <f t="shared" si="37"/>
        <v>0</v>
      </c>
      <c r="J32" s="17">
        <f t="shared" si="36"/>
        <v>5169</v>
      </c>
    </row>
    <row r="33" spans="1:10" x14ac:dyDescent="0.25">
      <c r="A33" s="44"/>
      <c r="B33" s="49"/>
      <c r="C33" s="4" t="s">
        <v>9</v>
      </c>
      <c r="D33" s="17">
        <f>D98</f>
        <v>1723</v>
      </c>
      <c r="E33" s="17">
        <f>E98</f>
        <v>1723</v>
      </c>
      <c r="F33" s="17">
        <v>1723</v>
      </c>
      <c r="G33" s="17">
        <v>0</v>
      </c>
      <c r="H33" s="17">
        <v>0</v>
      </c>
      <c r="I33" s="17">
        <v>0</v>
      </c>
      <c r="J33" s="17">
        <f t="shared" si="36"/>
        <v>5169</v>
      </c>
    </row>
    <row r="34" spans="1:10" x14ac:dyDescent="0.25">
      <c r="A34" s="44"/>
      <c r="B34" s="49"/>
      <c r="C34" s="4" t="s">
        <v>10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</row>
    <row r="35" spans="1:10" x14ac:dyDescent="0.25">
      <c r="A35" s="44"/>
      <c r="B35" s="49"/>
      <c r="C35" s="4" t="s">
        <v>11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</row>
    <row r="36" spans="1:10" x14ac:dyDescent="0.25">
      <c r="A36" s="45"/>
      <c r="B36" s="50"/>
      <c r="C36" s="4" t="s">
        <v>12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</row>
    <row r="37" spans="1:10" ht="30" x14ac:dyDescent="0.25">
      <c r="A37" s="47" t="s">
        <v>89</v>
      </c>
      <c r="B37" s="48" t="s">
        <v>23</v>
      </c>
      <c r="C37" s="4" t="s">
        <v>8</v>
      </c>
      <c r="D37" s="17">
        <f>D38+D39+D40+D41</f>
        <v>374.1</v>
      </c>
      <c r="E37" s="17">
        <f t="shared" ref="E37" si="38">E38+E39+E40+E41</f>
        <v>0</v>
      </c>
      <c r="F37" s="17">
        <f t="shared" ref="F37" si="39">F38+F39+F40+F41</f>
        <v>0</v>
      </c>
      <c r="G37" s="17">
        <f t="shared" ref="G37" si="40">G38+G39+G40+G41</f>
        <v>300</v>
      </c>
      <c r="H37" s="17">
        <f t="shared" ref="H37" si="41">H38+H39+H40+H41</f>
        <v>300</v>
      </c>
      <c r="I37" s="17">
        <f t="shared" ref="I37" si="42">I38+I39+I40+I41</f>
        <v>300</v>
      </c>
      <c r="J37" s="17">
        <f t="shared" si="36"/>
        <v>1274.0999999999999</v>
      </c>
    </row>
    <row r="38" spans="1:10" x14ac:dyDescent="0.25">
      <c r="A38" s="44"/>
      <c r="B38" s="49"/>
      <c r="C38" s="4" t="s">
        <v>9</v>
      </c>
      <c r="D38" s="17">
        <v>300</v>
      </c>
      <c r="E38" s="17">
        <v>0</v>
      </c>
      <c r="F38" s="17">
        <v>0</v>
      </c>
      <c r="G38" s="17">
        <v>300</v>
      </c>
      <c r="H38" s="17">
        <v>300</v>
      </c>
      <c r="I38" s="17">
        <v>300</v>
      </c>
      <c r="J38" s="17">
        <f>D38+E38+F38+G38+H38+I38</f>
        <v>1200</v>
      </c>
    </row>
    <row r="39" spans="1:10" x14ac:dyDescent="0.25">
      <c r="A39" s="44"/>
      <c r="B39" s="49"/>
      <c r="C39" s="4" t="s">
        <v>10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f t="shared" ref="J39:J41" si="43">D39+E39+F39+G39+H39+I39</f>
        <v>0</v>
      </c>
    </row>
    <row r="40" spans="1:10" x14ac:dyDescent="0.25">
      <c r="A40" s="44"/>
      <c r="B40" s="49"/>
      <c r="C40" s="4" t="s">
        <v>11</v>
      </c>
      <c r="D40" s="17">
        <v>74.099999999999994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f t="shared" si="43"/>
        <v>74.099999999999994</v>
      </c>
    </row>
    <row r="41" spans="1:10" x14ac:dyDescent="0.25">
      <c r="A41" s="45"/>
      <c r="B41" s="50"/>
      <c r="C41" s="4" t="s">
        <v>12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f t="shared" si="43"/>
        <v>0</v>
      </c>
    </row>
    <row r="42" spans="1:10" ht="30" x14ac:dyDescent="0.25">
      <c r="A42" s="46" t="s">
        <v>91</v>
      </c>
      <c r="B42" s="48" t="s">
        <v>17</v>
      </c>
      <c r="C42" s="4" t="s">
        <v>8</v>
      </c>
      <c r="D42" s="17">
        <f>D43+D44+D45+D46</f>
        <v>374.1</v>
      </c>
      <c r="E42" s="17">
        <f t="shared" ref="E42" si="44">E43+E44+E45+E46</f>
        <v>0</v>
      </c>
      <c r="F42" s="17">
        <f t="shared" ref="F42" si="45">F43+F44+F45+F46</f>
        <v>0</v>
      </c>
      <c r="G42" s="17">
        <f t="shared" ref="G42" si="46">G43+G44+G45+G46</f>
        <v>300</v>
      </c>
      <c r="H42" s="17">
        <f t="shared" ref="H42" si="47">H43+H44+H45+H46</f>
        <v>300</v>
      </c>
      <c r="I42" s="17">
        <f t="shared" ref="I42" si="48">I43+I44+I45+I46</f>
        <v>300</v>
      </c>
      <c r="J42" s="17">
        <f>D42+E42+F42+G42+H42+I42</f>
        <v>1274.0999999999999</v>
      </c>
    </row>
    <row r="43" spans="1:10" x14ac:dyDescent="0.25">
      <c r="A43" s="44"/>
      <c r="B43" s="49"/>
      <c r="C43" s="4" t="s">
        <v>9</v>
      </c>
      <c r="D43" s="17">
        <v>300</v>
      </c>
      <c r="E43" s="17">
        <v>0</v>
      </c>
      <c r="F43" s="17">
        <v>0</v>
      </c>
      <c r="G43" s="17">
        <v>300</v>
      </c>
      <c r="H43" s="17">
        <v>300</v>
      </c>
      <c r="I43" s="17">
        <v>300</v>
      </c>
      <c r="J43" s="17">
        <f>D43+E43+F43+G43+H43+I43</f>
        <v>1200</v>
      </c>
    </row>
    <row r="44" spans="1:10" x14ac:dyDescent="0.25">
      <c r="A44" s="44"/>
      <c r="B44" s="49"/>
      <c r="C44" s="4" t="s">
        <v>10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f t="shared" ref="J44:J46" si="49">D44+E44+F44+G44+H44+I44</f>
        <v>0</v>
      </c>
    </row>
    <row r="45" spans="1:10" x14ac:dyDescent="0.25">
      <c r="A45" s="44"/>
      <c r="B45" s="49"/>
      <c r="C45" s="4" t="s">
        <v>11</v>
      </c>
      <c r="D45" s="17">
        <v>74.099999999999994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f t="shared" si="49"/>
        <v>74.099999999999994</v>
      </c>
    </row>
    <row r="46" spans="1:10" x14ac:dyDescent="0.25">
      <c r="A46" s="45"/>
      <c r="B46" s="50"/>
      <c r="C46" s="4" t="s">
        <v>12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f t="shared" si="49"/>
        <v>0</v>
      </c>
    </row>
    <row r="47" spans="1:10" s="5" customFormat="1" ht="32.25" customHeight="1" x14ac:dyDescent="0.25">
      <c r="A47" s="46" t="s">
        <v>90</v>
      </c>
      <c r="B47" s="48" t="s">
        <v>49</v>
      </c>
      <c r="C47" s="4" t="s">
        <v>8</v>
      </c>
      <c r="D47" s="3">
        <f>D48+D49+D50+D51</f>
        <v>21349.300000000003</v>
      </c>
      <c r="E47" s="3">
        <f t="shared" ref="E47" si="50">E48+E49+E50+E51</f>
        <v>12962.7</v>
      </c>
      <c r="F47" s="3">
        <f t="shared" ref="F47" si="51">F48+F49+F50+F51</f>
        <v>12962.7</v>
      </c>
      <c r="G47" s="3">
        <f t="shared" ref="G47" si="52">G48+G49+G50+G51</f>
        <v>7697.3</v>
      </c>
      <c r="H47" s="3">
        <f t="shared" ref="H47" si="53">H48+H49+H50+H51</f>
        <v>7697.3</v>
      </c>
      <c r="I47" s="3">
        <f t="shared" ref="I47" si="54">I48+I49+I50+I51</f>
        <v>7697.3</v>
      </c>
      <c r="J47" s="3">
        <f>D47+E47+F47+G47+H47+I47</f>
        <v>70366.600000000006</v>
      </c>
    </row>
    <row r="48" spans="1:10" s="5" customFormat="1" ht="18" customHeight="1" x14ac:dyDescent="0.25">
      <c r="A48" s="44"/>
      <c r="B48" s="49"/>
      <c r="C48" s="4" t="s">
        <v>9</v>
      </c>
      <c r="D48" s="17">
        <f>D53+D58+D68+D73+D78+D83+D88+D93+D98</f>
        <v>10207.6</v>
      </c>
      <c r="E48" s="17">
        <f>E53+E58+E68+E73+E78+E83+E88+E93+E98</f>
        <v>9334.7000000000007</v>
      </c>
      <c r="F48" s="17">
        <f t="shared" ref="F48:I48" si="55">F53+F58+F68+F73+F78+F83+F88+F93+F98</f>
        <v>9334.7000000000007</v>
      </c>
      <c r="G48" s="17">
        <f t="shared" si="55"/>
        <v>7017</v>
      </c>
      <c r="H48" s="17">
        <f t="shared" si="55"/>
        <v>7017</v>
      </c>
      <c r="I48" s="17">
        <f t="shared" si="55"/>
        <v>7017</v>
      </c>
      <c r="J48" s="17">
        <f>D48+E48+F48+G48+H48+I48</f>
        <v>49928</v>
      </c>
    </row>
    <row r="49" spans="1:10" s="5" customFormat="1" ht="18.75" customHeight="1" x14ac:dyDescent="0.25">
      <c r="A49" s="44"/>
      <c r="B49" s="49"/>
      <c r="C49" s="4" t="s">
        <v>10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f t="shared" ref="J49:J51" si="56">D49+E49+F49+G49+H49+I49</f>
        <v>0</v>
      </c>
    </row>
    <row r="50" spans="1:10" s="5" customFormat="1" ht="17.25" customHeight="1" x14ac:dyDescent="0.25">
      <c r="A50" s="44"/>
      <c r="B50" s="49"/>
      <c r="C50" s="4" t="s">
        <v>11</v>
      </c>
      <c r="D50" s="3">
        <f>D65</f>
        <v>11141.7</v>
      </c>
      <c r="E50" s="3">
        <f t="shared" ref="E50:I50" si="57">E65</f>
        <v>3628</v>
      </c>
      <c r="F50" s="3">
        <f t="shared" si="57"/>
        <v>3628</v>
      </c>
      <c r="G50" s="3">
        <f t="shared" si="57"/>
        <v>680.3</v>
      </c>
      <c r="H50" s="3">
        <f t="shared" si="57"/>
        <v>680.3</v>
      </c>
      <c r="I50" s="3">
        <f t="shared" si="57"/>
        <v>680.3</v>
      </c>
      <c r="J50" s="17">
        <f t="shared" si="56"/>
        <v>20438.599999999999</v>
      </c>
    </row>
    <row r="51" spans="1:10" s="5" customFormat="1" ht="18" customHeight="1" x14ac:dyDescent="0.25">
      <c r="A51" s="45"/>
      <c r="B51" s="50"/>
      <c r="C51" s="4" t="s">
        <v>12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f t="shared" si="56"/>
        <v>0</v>
      </c>
    </row>
    <row r="52" spans="1:10" s="5" customFormat="1" ht="30" x14ac:dyDescent="0.25">
      <c r="A52" s="46" t="s">
        <v>92</v>
      </c>
      <c r="B52" s="48" t="s">
        <v>111</v>
      </c>
      <c r="C52" s="4" t="s">
        <v>8</v>
      </c>
      <c r="D52" s="17">
        <f>D53+D54+D55+D56</f>
        <v>832.5</v>
      </c>
      <c r="E52" s="17">
        <f t="shared" ref="E52:I52" si="58">E53+E54+E55+E56</f>
        <v>530</v>
      </c>
      <c r="F52" s="17">
        <f t="shared" si="58"/>
        <v>530</v>
      </c>
      <c r="G52" s="17">
        <f t="shared" si="58"/>
        <v>270</v>
      </c>
      <c r="H52" s="17">
        <f t="shared" si="58"/>
        <v>270</v>
      </c>
      <c r="I52" s="17">
        <f t="shared" si="58"/>
        <v>270</v>
      </c>
      <c r="J52" s="17">
        <f>D52+E52+F52+G52+H52+I52</f>
        <v>2702.5</v>
      </c>
    </row>
    <row r="53" spans="1:10" s="5" customFormat="1" x14ac:dyDescent="0.25">
      <c r="A53" s="44"/>
      <c r="B53" s="49"/>
      <c r="C53" s="4" t="s">
        <v>9</v>
      </c>
      <c r="D53" s="17">
        <v>832.5</v>
      </c>
      <c r="E53" s="17">
        <v>530</v>
      </c>
      <c r="F53" s="17">
        <v>530</v>
      </c>
      <c r="G53" s="17">
        <v>270</v>
      </c>
      <c r="H53" s="17">
        <v>270</v>
      </c>
      <c r="I53" s="17">
        <v>270</v>
      </c>
      <c r="J53" s="17">
        <f>D53+E53+F53+G53+H53+I53</f>
        <v>2702.5</v>
      </c>
    </row>
    <row r="54" spans="1:10" s="5" customFormat="1" x14ac:dyDescent="0.25">
      <c r="A54" s="44"/>
      <c r="B54" s="49"/>
      <c r="C54" s="4" t="s">
        <v>10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f t="shared" ref="J54:J56" si="59">D54+E54+F54+G54+H54+I54</f>
        <v>0</v>
      </c>
    </row>
    <row r="55" spans="1:10" s="5" customFormat="1" x14ac:dyDescent="0.25">
      <c r="A55" s="44"/>
      <c r="B55" s="49"/>
      <c r="C55" s="4" t="s">
        <v>11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f t="shared" si="59"/>
        <v>0</v>
      </c>
    </row>
    <row r="56" spans="1:10" s="5" customFormat="1" x14ac:dyDescent="0.25">
      <c r="A56" s="45"/>
      <c r="B56" s="50"/>
      <c r="C56" s="4" t="s">
        <v>12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f t="shared" si="59"/>
        <v>0</v>
      </c>
    </row>
    <row r="57" spans="1:10" s="5" customFormat="1" ht="29.25" customHeight="1" x14ac:dyDescent="0.25">
      <c r="A57" s="46" t="s">
        <v>93</v>
      </c>
      <c r="B57" s="48" t="s">
        <v>112</v>
      </c>
      <c r="C57" s="4" t="s">
        <v>8</v>
      </c>
      <c r="D57" s="17">
        <f>D58+D59+D60+D61</f>
        <v>5900</v>
      </c>
      <c r="E57" s="17">
        <f t="shared" ref="E57:I57" si="60">E58+E59+E60+E61</f>
        <v>6000</v>
      </c>
      <c r="F57" s="17">
        <f t="shared" si="60"/>
        <v>6000</v>
      </c>
      <c r="G57" s="17">
        <f t="shared" si="60"/>
        <v>1300</v>
      </c>
      <c r="H57" s="17">
        <f t="shared" si="60"/>
        <v>1300</v>
      </c>
      <c r="I57" s="17">
        <f t="shared" si="60"/>
        <v>1300</v>
      </c>
      <c r="J57" s="17">
        <f>D57+E57+F57+G57+H57+I57</f>
        <v>21800</v>
      </c>
    </row>
    <row r="58" spans="1:10" s="5" customFormat="1" x14ac:dyDescent="0.25">
      <c r="A58" s="44"/>
      <c r="B58" s="49"/>
      <c r="C58" s="4" t="s">
        <v>9</v>
      </c>
      <c r="D58" s="17">
        <v>5900</v>
      </c>
      <c r="E58" s="17">
        <v>6000</v>
      </c>
      <c r="F58" s="17">
        <v>6000</v>
      </c>
      <c r="G58" s="17">
        <v>1300</v>
      </c>
      <c r="H58" s="17">
        <v>1300</v>
      </c>
      <c r="I58" s="17">
        <v>1300</v>
      </c>
      <c r="J58" s="17">
        <f>D58+E58+F58+G58+H58+I58</f>
        <v>21800</v>
      </c>
    </row>
    <row r="59" spans="1:10" s="5" customFormat="1" x14ac:dyDescent="0.25">
      <c r="A59" s="44"/>
      <c r="B59" s="49"/>
      <c r="C59" s="4" t="s">
        <v>10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f t="shared" ref="J59:J61" si="61">D59+E59+F59+G59+H59+I59</f>
        <v>0</v>
      </c>
    </row>
    <row r="60" spans="1:10" s="5" customFormat="1" x14ac:dyDescent="0.25">
      <c r="A60" s="44"/>
      <c r="B60" s="49"/>
      <c r="C60" s="4" t="s">
        <v>11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f t="shared" si="61"/>
        <v>0</v>
      </c>
    </row>
    <row r="61" spans="1:10" s="5" customFormat="1" x14ac:dyDescent="0.25">
      <c r="A61" s="45"/>
      <c r="B61" s="50"/>
      <c r="C61" s="4" t="s">
        <v>12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f t="shared" si="61"/>
        <v>0</v>
      </c>
    </row>
    <row r="62" spans="1:10" s="5" customFormat="1" ht="30" x14ac:dyDescent="0.25">
      <c r="A62" s="46" t="s">
        <v>94</v>
      </c>
      <c r="B62" s="48" t="s">
        <v>113</v>
      </c>
      <c r="C62" s="4" t="s">
        <v>8</v>
      </c>
      <c r="D62" s="3">
        <f>D63+D64+D65+D66</f>
        <v>11141.7</v>
      </c>
      <c r="E62" s="3">
        <f t="shared" ref="E62:I62" si="62">E63+E64+E65+E66</f>
        <v>3628</v>
      </c>
      <c r="F62" s="3">
        <f t="shared" si="62"/>
        <v>3628</v>
      </c>
      <c r="G62" s="3">
        <f t="shared" si="62"/>
        <v>680.3</v>
      </c>
      <c r="H62" s="3">
        <f t="shared" si="62"/>
        <v>680.3</v>
      </c>
      <c r="I62" s="3">
        <f t="shared" si="62"/>
        <v>680.3</v>
      </c>
      <c r="J62" s="18">
        <f>D62+E62+F62+G62+H62+I62</f>
        <v>20438.599999999999</v>
      </c>
    </row>
    <row r="63" spans="1:10" s="5" customFormat="1" x14ac:dyDescent="0.25">
      <c r="A63" s="44"/>
      <c r="B63" s="49"/>
      <c r="C63" s="4" t="s">
        <v>9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f>D63+E63+F63+G63+H63+I63</f>
        <v>0</v>
      </c>
    </row>
    <row r="64" spans="1:10" s="5" customFormat="1" x14ac:dyDescent="0.25">
      <c r="A64" s="44"/>
      <c r="B64" s="49"/>
      <c r="C64" s="4" t="s">
        <v>10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f t="shared" ref="J64:J66" si="63">D64+E64+F64+G64+H64+I64</f>
        <v>0</v>
      </c>
    </row>
    <row r="65" spans="1:10" s="5" customFormat="1" x14ac:dyDescent="0.25">
      <c r="A65" s="44"/>
      <c r="B65" s="49"/>
      <c r="C65" s="4" t="s">
        <v>11</v>
      </c>
      <c r="D65" s="3">
        <v>11141.7</v>
      </c>
      <c r="E65" s="3">
        <v>3628</v>
      </c>
      <c r="F65" s="3">
        <v>3628</v>
      </c>
      <c r="G65" s="3">
        <v>680.3</v>
      </c>
      <c r="H65" s="3">
        <v>680.3</v>
      </c>
      <c r="I65" s="3">
        <v>680.3</v>
      </c>
      <c r="J65" s="17">
        <f t="shared" si="63"/>
        <v>20438.599999999999</v>
      </c>
    </row>
    <row r="66" spans="1:10" s="5" customFormat="1" x14ac:dyDescent="0.25">
      <c r="A66" s="45"/>
      <c r="B66" s="50"/>
      <c r="C66" s="4" t="s">
        <v>12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f t="shared" si="63"/>
        <v>0</v>
      </c>
    </row>
    <row r="67" spans="1:10" s="5" customFormat="1" ht="30" x14ac:dyDescent="0.25">
      <c r="A67" s="46" t="s">
        <v>95</v>
      </c>
      <c r="B67" s="48" t="s">
        <v>114</v>
      </c>
      <c r="C67" s="4" t="s">
        <v>8</v>
      </c>
      <c r="D67" s="17">
        <f>D68+D69+D70+D71</f>
        <v>50</v>
      </c>
      <c r="E67" s="17">
        <f t="shared" ref="E67:I67" si="64">E68+E69+E70+E71</f>
        <v>50</v>
      </c>
      <c r="F67" s="17">
        <f t="shared" si="64"/>
        <v>50</v>
      </c>
      <c r="G67" s="17">
        <f t="shared" si="64"/>
        <v>10</v>
      </c>
      <c r="H67" s="17">
        <f t="shared" si="64"/>
        <v>10</v>
      </c>
      <c r="I67" s="17">
        <f t="shared" si="64"/>
        <v>10</v>
      </c>
      <c r="J67" s="17">
        <f>D67+E67+F67+G67+H67+I67</f>
        <v>180</v>
      </c>
    </row>
    <row r="68" spans="1:10" s="5" customFormat="1" x14ac:dyDescent="0.25">
      <c r="A68" s="44"/>
      <c r="B68" s="49"/>
      <c r="C68" s="4" t="s">
        <v>9</v>
      </c>
      <c r="D68" s="17">
        <v>50</v>
      </c>
      <c r="E68" s="17">
        <v>50</v>
      </c>
      <c r="F68" s="17">
        <v>50</v>
      </c>
      <c r="G68" s="17">
        <v>10</v>
      </c>
      <c r="H68" s="17">
        <v>10</v>
      </c>
      <c r="I68" s="17">
        <v>10</v>
      </c>
      <c r="J68" s="17">
        <f>D68+E68+F68+G68+H68+I68</f>
        <v>180</v>
      </c>
    </row>
    <row r="69" spans="1:10" s="5" customFormat="1" x14ac:dyDescent="0.25">
      <c r="A69" s="44"/>
      <c r="B69" s="49"/>
      <c r="C69" s="4" t="s">
        <v>10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f t="shared" ref="J69:J86" si="65">D69+E69+F69+G69+H69+I69</f>
        <v>0</v>
      </c>
    </row>
    <row r="70" spans="1:10" s="5" customFormat="1" x14ac:dyDescent="0.25">
      <c r="A70" s="44"/>
      <c r="B70" s="49"/>
      <c r="C70" s="4" t="s">
        <v>11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f t="shared" si="65"/>
        <v>0</v>
      </c>
    </row>
    <row r="71" spans="1:10" s="5" customFormat="1" x14ac:dyDescent="0.25">
      <c r="A71" s="45"/>
      <c r="B71" s="50"/>
      <c r="C71" s="4" t="s">
        <v>12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f t="shared" si="65"/>
        <v>0</v>
      </c>
    </row>
    <row r="72" spans="1:10" s="5" customFormat="1" ht="30" x14ac:dyDescent="0.25">
      <c r="A72" s="46" t="s">
        <v>96</v>
      </c>
      <c r="B72" s="48" t="s">
        <v>115</v>
      </c>
      <c r="C72" s="4" t="s">
        <v>8</v>
      </c>
      <c r="D72" s="17">
        <f>D73+D74+D75+D76</f>
        <v>216.7</v>
      </c>
      <c r="E72" s="17">
        <f t="shared" ref="E72:I72" si="66">E73+E74+E75+E76</f>
        <v>216.7</v>
      </c>
      <c r="F72" s="17">
        <f t="shared" si="66"/>
        <v>216.7</v>
      </c>
      <c r="G72" s="17">
        <f t="shared" si="66"/>
        <v>302</v>
      </c>
      <c r="H72" s="17">
        <f t="shared" si="66"/>
        <v>302</v>
      </c>
      <c r="I72" s="17">
        <f t="shared" si="66"/>
        <v>302</v>
      </c>
      <c r="J72" s="17">
        <f>D72+E72+F72+G72+H72+I72</f>
        <v>1556.1</v>
      </c>
    </row>
    <row r="73" spans="1:10" s="5" customFormat="1" x14ac:dyDescent="0.25">
      <c r="A73" s="44"/>
      <c r="B73" s="49"/>
      <c r="C73" s="4" t="s">
        <v>9</v>
      </c>
      <c r="D73" s="17">
        <v>216.7</v>
      </c>
      <c r="E73" s="17">
        <v>216.7</v>
      </c>
      <c r="F73" s="17">
        <v>216.7</v>
      </c>
      <c r="G73" s="17">
        <v>302</v>
      </c>
      <c r="H73" s="17">
        <v>302</v>
      </c>
      <c r="I73" s="17">
        <v>302</v>
      </c>
      <c r="J73" s="17">
        <f t="shared" si="65"/>
        <v>1556.1</v>
      </c>
    </row>
    <row r="74" spans="1:10" s="5" customFormat="1" x14ac:dyDescent="0.25">
      <c r="A74" s="44"/>
      <c r="B74" s="49"/>
      <c r="C74" s="4" t="s">
        <v>10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f t="shared" si="65"/>
        <v>0</v>
      </c>
    </row>
    <row r="75" spans="1:10" s="5" customFormat="1" x14ac:dyDescent="0.25">
      <c r="A75" s="44"/>
      <c r="B75" s="49"/>
      <c r="C75" s="4" t="s">
        <v>11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f t="shared" si="65"/>
        <v>0</v>
      </c>
    </row>
    <row r="76" spans="1:10" s="5" customFormat="1" x14ac:dyDescent="0.25">
      <c r="A76" s="45"/>
      <c r="B76" s="50"/>
      <c r="C76" s="4" t="s">
        <v>12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f t="shared" si="65"/>
        <v>0</v>
      </c>
    </row>
    <row r="77" spans="1:10" s="5" customFormat="1" ht="30" x14ac:dyDescent="0.25">
      <c r="A77" s="46" t="s">
        <v>97</v>
      </c>
      <c r="B77" s="48" t="s">
        <v>116</v>
      </c>
      <c r="C77" s="4" t="s">
        <v>8</v>
      </c>
      <c r="D77" s="17">
        <f>D78+D79+D80+D81</f>
        <v>220</v>
      </c>
      <c r="E77" s="17">
        <f t="shared" ref="E77" si="67">E78+E79+E80+E81</f>
        <v>100</v>
      </c>
      <c r="F77" s="17">
        <f t="shared" ref="F77" si="68">F78+F79+F80+F81</f>
        <v>100</v>
      </c>
      <c r="G77" s="17">
        <f t="shared" ref="G77" si="69">G78+G79+G80+G81</f>
        <v>5135</v>
      </c>
      <c r="H77" s="17">
        <f t="shared" ref="H77" si="70">H78+H79+H80+H81</f>
        <v>5135</v>
      </c>
      <c r="I77" s="17">
        <f t="shared" ref="I77" si="71">I78+I79+I80+I81</f>
        <v>5135</v>
      </c>
      <c r="J77" s="17">
        <f>D77+E77+F77+G77+H77+I77</f>
        <v>15825</v>
      </c>
    </row>
    <row r="78" spans="1:10" s="5" customFormat="1" x14ac:dyDescent="0.25">
      <c r="A78" s="44"/>
      <c r="B78" s="49"/>
      <c r="C78" s="4" t="s">
        <v>9</v>
      </c>
      <c r="D78" s="17">
        <v>220</v>
      </c>
      <c r="E78" s="17">
        <v>100</v>
      </c>
      <c r="F78" s="17">
        <v>100</v>
      </c>
      <c r="G78" s="17">
        <v>5135</v>
      </c>
      <c r="H78" s="17">
        <v>5135</v>
      </c>
      <c r="I78" s="17">
        <v>5135</v>
      </c>
      <c r="J78" s="17">
        <f t="shared" si="65"/>
        <v>15825</v>
      </c>
    </row>
    <row r="79" spans="1:10" s="5" customFormat="1" x14ac:dyDescent="0.25">
      <c r="A79" s="44"/>
      <c r="B79" s="49"/>
      <c r="C79" s="4" t="s">
        <v>10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f t="shared" si="65"/>
        <v>0</v>
      </c>
    </row>
    <row r="80" spans="1:10" s="5" customFormat="1" x14ac:dyDescent="0.25">
      <c r="A80" s="44"/>
      <c r="B80" s="49"/>
      <c r="C80" s="4" t="s">
        <v>11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f t="shared" si="65"/>
        <v>0</v>
      </c>
    </row>
    <row r="81" spans="1:10" s="5" customFormat="1" x14ac:dyDescent="0.25">
      <c r="A81" s="45"/>
      <c r="B81" s="50"/>
      <c r="C81" s="4" t="s">
        <v>12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f t="shared" si="65"/>
        <v>0</v>
      </c>
    </row>
    <row r="82" spans="1:10" s="5" customFormat="1" ht="30" x14ac:dyDescent="0.25">
      <c r="A82" s="46" t="s">
        <v>98</v>
      </c>
      <c r="B82" s="48" t="s">
        <v>117</v>
      </c>
      <c r="C82" s="4" t="s">
        <v>8</v>
      </c>
      <c r="D82" s="17">
        <f>D83+D84+D85+D86</f>
        <v>1210.4000000000001</v>
      </c>
      <c r="E82" s="17">
        <f t="shared" ref="E82" si="72">E83+E84+E85+E86</f>
        <v>680</v>
      </c>
      <c r="F82" s="17">
        <f t="shared" ref="F82" si="73">F83+F84+F85+F86</f>
        <v>680</v>
      </c>
      <c r="G82" s="17">
        <f t="shared" ref="G82" si="74">G83+G84+G85+G86</f>
        <v>0</v>
      </c>
      <c r="H82" s="17">
        <f t="shared" ref="H82" si="75">H83+H84+H85+H86</f>
        <v>0</v>
      </c>
      <c r="I82" s="17">
        <f t="shared" ref="I82" si="76">I83+I84+I85+I86</f>
        <v>0</v>
      </c>
      <c r="J82" s="17">
        <f>D82+E82+F82+G82+H82+I82</f>
        <v>2570.4</v>
      </c>
    </row>
    <row r="83" spans="1:10" s="5" customFormat="1" x14ac:dyDescent="0.25">
      <c r="A83" s="44"/>
      <c r="B83" s="49"/>
      <c r="C83" s="4" t="s">
        <v>9</v>
      </c>
      <c r="D83" s="17">
        <v>1210.4000000000001</v>
      </c>
      <c r="E83" s="17">
        <v>680</v>
      </c>
      <c r="F83" s="17">
        <v>680</v>
      </c>
      <c r="G83" s="17">
        <v>0</v>
      </c>
      <c r="H83" s="17">
        <v>0</v>
      </c>
      <c r="I83" s="17">
        <v>0</v>
      </c>
      <c r="J83" s="17">
        <f t="shared" si="65"/>
        <v>2570.4</v>
      </c>
    </row>
    <row r="84" spans="1:10" s="5" customFormat="1" x14ac:dyDescent="0.25">
      <c r="A84" s="44"/>
      <c r="B84" s="49"/>
      <c r="C84" s="4" t="s">
        <v>10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f t="shared" si="65"/>
        <v>0</v>
      </c>
    </row>
    <row r="85" spans="1:10" s="5" customFormat="1" x14ac:dyDescent="0.25">
      <c r="A85" s="44"/>
      <c r="B85" s="49"/>
      <c r="C85" s="4" t="s">
        <v>11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f t="shared" si="65"/>
        <v>0</v>
      </c>
    </row>
    <row r="86" spans="1:10" s="5" customFormat="1" ht="17.25" customHeight="1" x14ac:dyDescent="0.25">
      <c r="A86" s="45"/>
      <c r="B86" s="50"/>
      <c r="C86" s="4" t="s">
        <v>12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f t="shared" si="65"/>
        <v>0</v>
      </c>
    </row>
    <row r="87" spans="1:10" s="5" customFormat="1" ht="15" customHeight="1" x14ac:dyDescent="0.25">
      <c r="A87" s="46" t="s">
        <v>99</v>
      </c>
      <c r="B87" s="48" t="s">
        <v>118</v>
      </c>
      <c r="C87" s="4" t="s">
        <v>8</v>
      </c>
      <c r="D87" s="17">
        <f>D88+D89+D90+D91</f>
        <v>5</v>
      </c>
      <c r="E87" s="17">
        <f t="shared" ref="E87" si="77">E88+E89+E90+E91</f>
        <v>5</v>
      </c>
      <c r="F87" s="17">
        <f t="shared" ref="F87" si="78">F88+F89+F90+F91</f>
        <v>5</v>
      </c>
      <c r="G87" s="17">
        <f t="shared" ref="G87" si="79">G88+G89+G90+G91</f>
        <v>0</v>
      </c>
      <c r="H87" s="17">
        <f t="shared" ref="H87" si="80">H88+H89+H90+H91</f>
        <v>0</v>
      </c>
      <c r="I87" s="17">
        <f t="shared" ref="I87" si="81">I88+I89+I90+I91</f>
        <v>0</v>
      </c>
      <c r="J87" s="17">
        <f>D87+E87+F87+G87+H87+I87</f>
        <v>15</v>
      </c>
    </row>
    <row r="88" spans="1:10" s="5" customFormat="1" x14ac:dyDescent="0.25">
      <c r="A88" s="44"/>
      <c r="B88" s="49"/>
      <c r="C88" s="4" t="s">
        <v>9</v>
      </c>
      <c r="D88" s="17">
        <v>5</v>
      </c>
      <c r="E88" s="17">
        <v>5</v>
      </c>
      <c r="F88" s="17">
        <v>5</v>
      </c>
      <c r="G88" s="17">
        <v>0</v>
      </c>
      <c r="H88" s="17">
        <v>0</v>
      </c>
      <c r="I88" s="17">
        <v>0</v>
      </c>
      <c r="J88" s="17">
        <f t="shared" ref="J88:J91" si="82">D88+E88+F88+G88+H88+I88</f>
        <v>15</v>
      </c>
    </row>
    <row r="89" spans="1:10" s="5" customFormat="1" x14ac:dyDescent="0.25">
      <c r="A89" s="44"/>
      <c r="B89" s="49"/>
      <c r="C89" s="4" t="s">
        <v>10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f t="shared" si="82"/>
        <v>0</v>
      </c>
    </row>
    <row r="90" spans="1:10" s="5" customFormat="1" ht="15.75" customHeight="1" x14ac:dyDescent="0.25">
      <c r="A90" s="44"/>
      <c r="B90" s="49"/>
      <c r="C90" s="4" t="s">
        <v>11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f t="shared" si="82"/>
        <v>0</v>
      </c>
    </row>
    <row r="91" spans="1:10" s="5" customFormat="1" ht="16.5" customHeight="1" x14ac:dyDescent="0.25">
      <c r="A91" s="45"/>
      <c r="B91" s="50"/>
      <c r="C91" s="4" t="s">
        <v>12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f t="shared" si="82"/>
        <v>0</v>
      </c>
    </row>
    <row r="92" spans="1:10" s="5" customFormat="1" ht="31.5" customHeight="1" x14ac:dyDescent="0.25">
      <c r="A92" s="46" t="s">
        <v>100</v>
      </c>
      <c r="B92" s="48" t="s">
        <v>119</v>
      </c>
      <c r="C92" s="4" t="s">
        <v>8</v>
      </c>
      <c r="D92" s="17">
        <f>D93+D94+D95+D96</f>
        <v>50</v>
      </c>
      <c r="E92" s="17">
        <f t="shared" ref="E92" si="83">E93+E94+E95+E96</f>
        <v>30</v>
      </c>
      <c r="F92" s="17">
        <f t="shared" ref="F92" si="84">F93+F94+F95+F96</f>
        <v>30</v>
      </c>
      <c r="G92" s="17">
        <f t="shared" ref="G92" si="85">G93+G94+G95+G96</f>
        <v>0</v>
      </c>
      <c r="H92" s="17">
        <f t="shared" ref="H92" si="86">H93+H94+H95+H96</f>
        <v>0</v>
      </c>
      <c r="I92" s="17">
        <f t="shared" ref="I92" si="87">I93+I94+I95+I96</f>
        <v>0</v>
      </c>
      <c r="J92" s="17">
        <f>D92+E92+F92+G92+H92+I92</f>
        <v>110</v>
      </c>
    </row>
    <row r="93" spans="1:10" s="5" customFormat="1" ht="18.75" customHeight="1" x14ac:dyDescent="0.25">
      <c r="A93" s="44"/>
      <c r="B93" s="49"/>
      <c r="C93" s="4" t="s">
        <v>9</v>
      </c>
      <c r="D93" s="17">
        <v>50</v>
      </c>
      <c r="E93" s="17">
        <v>30</v>
      </c>
      <c r="F93" s="17">
        <v>30</v>
      </c>
      <c r="G93" s="17">
        <v>0</v>
      </c>
      <c r="H93" s="17">
        <v>0</v>
      </c>
      <c r="I93" s="17">
        <v>0</v>
      </c>
      <c r="J93" s="17">
        <f t="shared" ref="J93:J106" si="88">D93+E93+F93+G93+H93+I93</f>
        <v>110</v>
      </c>
    </row>
    <row r="94" spans="1:10" s="5" customFormat="1" ht="15" customHeight="1" x14ac:dyDescent="0.25">
      <c r="A94" s="44"/>
      <c r="B94" s="49"/>
      <c r="C94" s="4" t="s">
        <v>10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f t="shared" si="88"/>
        <v>0</v>
      </c>
    </row>
    <row r="95" spans="1:10" s="5" customFormat="1" ht="16.5" customHeight="1" x14ac:dyDescent="0.25">
      <c r="A95" s="44"/>
      <c r="B95" s="49"/>
      <c r="C95" s="4" t="s">
        <v>11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f t="shared" si="88"/>
        <v>0</v>
      </c>
    </row>
    <row r="96" spans="1:10" s="5" customFormat="1" ht="13.5" customHeight="1" x14ac:dyDescent="0.25">
      <c r="A96" s="45"/>
      <c r="B96" s="50"/>
      <c r="C96" s="4" t="s">
        <v>12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f t="shared" si="88"/>
        <v>0</v>
      </c>
    </row>
    <row r="97" spans="1:10" s="5" customFormat="1" ht="13.5" customHeight="1" x14ac:dyDescent="0.25">
      <c r="A97" s="46" t="s">
        <v>101</v>
      </c>
      <c r="B97" s="48" t="s">
        <v>120</v>
      </c>
      <c r="C97" s="4" t="s">
        <v>8</v>
      </c>
      <c r="D97" s="17">
        <f>SUM(D98:D101)</f>
        <v>1723</v>
      </c>
      <c r="E97" s="17">
        <f t="shared" ref="E97:I97" si="89">SUM(E98:E101)</f>
        <v>1723</v>
      </c>
      <c r="F97" s="17">
        <f t="shared" si="89"/>
        <v>1723</v>
      </c>
      <c r="G97" s="17">
        <f t="shared" si="89"/>
        <v>0</v>
      </c>
      <c r="H97" s="17">
        <f t="shared" si="89"/>
        <v>0</v>
      </c>
      <c r="I97" s="17">
        <f t="shared" si="89"/>
        <v>0</v>
      </c>
      <c r="J97" s="17">
        <f t="shared" si="88"/>
        <v>5169</v>
      </c>
    </row>
    <row r="98" spans="1:10" s="5" customFormat="1" ht="13.5" customHeight="1" x14ac:dyDescent="0.25">
      <c r="A98" s="44"/>
      <c r="B98" s="49"/>
      <c r="C98" s="4" t="s">
        <v>9</v>
      </c>
      <c r="D98" s="17">
        <v>1723</v>
      </c>
      <c r="E98" s="17">
        <v>1723</v>
      </c>
      <c r="F98" s="17">
        <v>1723</v>
      </c>
      <c r="G98" s="17">
        <v>0</v>
      </c>
      <c r="H98" s="17">
        <v>0</v>
      </c>
      <c r="I98" s="17">
        <v>0</v>
      </c>
      <c r="J98" s="17">
        <f t="shared" si="88"/>
        <v>5169</v>
      </c>
    </row>
    <row r="99" spans="1:10" s="5" customFormat="1" ht="13.5" customHeight="1" x14ac:dyDescent="0.25">
      <c r="A99" s="44"/>
      <c r="B99" s="49"/>
      <c r="C99" s="4" t="s">
        <v>10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f t="shared" si="88"/>
        <v>0</v>
      </c>
    </row>
    <row r="100" spans="1:10" s="5" customFormat="1" ht="13.5" customHeight="1" x14ac:dyDescent="0.25">
      <c r="A100" s="44"/>
      <c r="B100" s="49"/>
      <c r="C100" s="4" t="s">
        <v>11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f t="shared" si="88"/>
        <v>0</v>
      </c>
    </row>
    <row r="101" spans="1:10" s="5" customFormat="1" ht="13.5" customHeight="1" x14ac:dyDescent="0.25">
      <c r="A101" s="45"/>
      <c r="B101" s="49"/>
      <c r="C101" s="4" t="s">
        <v>12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f t="shared" si="88"/>
        <v>0</v>
      </c>
    </row>
    <row r="102" spans="1:10" s="5" customFormat="1" ht="30" x14ac:dyDescent="0.25">
      <c r="A102" s="46" t="s">
        <v>102</v>
      </c>
      <c r="B102" s="48" t="s">
        <v>18</v>
      </c>
      <c r="C102" s="4" t="s">
        <v>8</v>
      </c>
      <c r="D102" s="3">
        <f>D103+D104+D105+D106</f>
        <v>13673.3</v>
      </c>
      <c r="E102" s="3">
        <f t="shared" ref="E102" si="90">E103+E104+E105+E106</f>
        <v>13635.5</v>
      </c>
      <c r="F102" s="17">
        <f t="shared" ref="F102" si="91">F103+F104+F105+F106</f>
        <v>13635.5</v>
      </c>
      <c r="G102" s="17">
        <f t="shared" ref="G102" si="92">G103+G104+G105+G106</f>
        <v>7565</v>
      </c>
      <c r="H102" s="17">
        <f t="shared" ref="H102" si="93">H103+H104+H105+H106</f>
        <v>7565</v>
      </c>
      <c r="I102" s="17">
        <f t="shared" ref="I102" si="94">I103+I104+I105+I106</f>
        <v>7565</v>
      </c>
      <c r="J102" s="3">
        <f>D102+E102+F102+G102+H102+I102</f>
        <v>63639.3</v>
      </c>
    </row>
    <row r="103" spans="1:10" s="5" customFormat="1" x14ac:dyDescent="0.25">
      <c r="A103" s="44"/>
      <c r="B103" s="49"/>
      <c r="C103" s="4" t="s">
        <v>9</v>
      </c>
      <c r="D103" s="3">
        <v>13673.3</v>
      </c>
      <c r="E103" s="3">
        <v>13635.5</v>
      </c>
      <c r="F103" s="17">
        <v>13635.5</v>
      </c>
      <c r="G103" s="17">
        <v>7565</v>
      </c>
      <c r="H103" s="17">
        <v>7565</v>
      </c>
      <c r="I103" s="17">
        <v>7565</v>
      </c>
      <c r="J103" s="3">
        <f t="shared" si="88"/>
        <v>63639.3</v>
      </c>
    </row>
    <row r="104" spans="1:10" s="5" customFormat="1" x14ac:dyDescent="0.25">
      <c r="A104" s="44"/>
      <c r="B104" s="49"/>
      <c r="C104" s="4" t="s">
        <v>10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f t="shared" si="88"/>
        <v>0</v>
      </c>
    </row>
    <row r="105" spans="1:10" s="5" customFormat="1" x14ac:dyDescent="0.25">
      <c r="A105" s="44"/>
      <c r="B105" s="49"/>
      <c r="C105" s="4" t="s">
        <v>11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f t="shared" si="88"/>
        <v>0</v>
      </c>
    </row>
    <row r="106" spans="1:10" s="5" customFormat="1" x14ac:dyDescent="0.25">
      <c r="A106" s="45"/>
      <c r="B106" s="50"/>
      <c r="C106" s="4" t="s">
        <v>12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f t="shared" si="88"/>
        <v>0</v>
      </c>
    </row>
    <row r="107" spans="1:10" s="5" customFormat="1" ht="30" x14ac:dyDescent="0.25">
      <c r="A107" s="43" t="s">
        <v>103</v>
      </c>
      <c r="B107" s="48" t="s">
        <v>19</v>
      </c>
      <c r="C107" s="4" t="s">
        <v>8</v>
      </c>
      <c r="D107" s="3">
        <f>D108+D109+D110+D111</f>
        <v>13673.3</v>
      </c>
      <c r="E107" s="3">
        <f t="shared" ref="E107" si="95">E108+E109+E110+E111</f>
        <v>13635.5</v>
      </c>
      <c r="F107" s="17">
        <f t="shared" ref="F107" si="96">F108+F109+F110+F111</f>
        <v>13635.5</v>
      </c>
      <c r="G107" s="17">
        <f t="shared" ref="G107" si="97">G108+G109+G110+G111</f>
        <v>7565</v>
      </c>
      <c r="H107" s="17">
        <f t="shared" ref="H107" si="98">H108+H109+H110+H111</f>
        <v>7565</v>
      </c>
      <c r="I107" s="17">
        <f t="shared" ref="I107" si="99">I108+I109+I110+I111</f>
        <v>7565</v>
      </c>
      <c r="J107" s="3">
        <f>D107+E107+F107+G107+H107+I107</f>
        <v>63639.3</v>
      </c>
    </row>
    <row r="108" spans="1:10" s="5" customFormat="1" x14ac:dyDescent="0.25">
      <c r="A108" s="44"/>
      <c r="B108" s="49"/>
      <c r="C108" s="4" t="s">
        <v>9</v>
      </c>
      <c r="D108" s="3">
        <v>13673.3</v>
      </c>
      <c r="E108" s="3">
        <v>13635.5</v>
      </c>
      <c r="F108" s="17">
        <v>13635.5</v>
      </c>
      <c r="G108" s="17">
        <v>7565</v>
      </c>
      <c r="H108" s="17">
        <v>7565</v>
      </c>
      <c r="I108" s="17">
        <v>7565</v>
      </c>
      <c r="J108" s="3">
        <f t="shared" ref="J108:J111" si="100">D108+E108+F108+G108+H108+I108</f>
        <v>63639.3</v>
      </c>
    </row>
    <row r="109" spans="1:10" s="5" customFormat="1" x14ac:dyDescent="0.25">
      <c r="A109" s="44"/>
      <c r="B109" s="49"/>
      <c r="C109" s="4" t="s">
        <v>10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f t="shared" si="100"/>
        <v>0</v>
      </c>
    </row>
    <row r="110" spans="1:10" s="5" customFormat="1" x14ac:dyDescent="0.25">
      <c r="A110" s="44"/>
      <c r="B110" s="49"/>
      <c r="C110" s="4" t="s">
        <v>11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f t="shared" si="100"/>
        <v>0</v>
      </c>
    </row>
    <row r="111" spans="1:10" s="5" customFormat="1" x14ac:dyDescent="0.25">
      <c r="A111" s="45"/>
      <c r="B111" s="50"/>
      <c r="C111" s="4" t="s">
        <v>12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f t="shared" si="100"/>
        <v>0</v>
      </c>
    </row>
    <row r="112" spans="1:10" s="5" customFormat="1" x14ac:dyDescent="0.25">
      <c r="A112" s="36"/>
    </row>
  </sheetData>
  <mergeCells count="48">
    <mergeCell ref="B97:B101"/>
    <mergeCell ref="H1:J1"/>
    <mergeCell ref="B92:B96"/>
    <mergeCell ref="B102:B106"/>
    <mergeCell ref="B107:B111"/>
    <mergeCell ref="D5:J5"/>
    <mergeCell ref="C5:C6"/>
    <mergeCell ref="B5:B6"/>
    <mergeCell ref="B7:B11"/>
    <mergeCell ref="B27:B31"/>
    <mergeCell ref="A3:J3"/>
    <mergeCell ref="B77:B81"/>
    <mergeCell ref="B87:B91"/>
    <mergeCell ref="B82:B86"/>
    <mergeCell ref="B12:B16"/>
    <mergeCell ref="B17:B21"/>
    <mergeCell ref="B22:B26"/>
    <mergeCell ref="B72:B76"/>
    <mergeCell ref="A5:A6"/>
    <mergeCell ref="B37:B41"/>
    <mergeCell ref="B42:B46"/>
    <mergeCell ref="B47:B51"/>
    <mergeCell ref="B52:B56"/>
    <mergeCell ref="B57:B61"/>
    <mergeCell ref="B62:B66"/>
    <mergeCell ref="B67:B71"/>
    <mergeCell ref="B32:B3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102:A106"/>
    <mergeCell ref="A107:A111"/>
    <mergeCell ref="A52:A56"/>
    <mergeCell ref="A57:A61"/>
    <mergeCell ref="A62:A66"/>
    <mergeCell ref="A67:A71"/>
    <mergeCell ref="A72:A76"/>
    <mergeCell ref="A77:A81"/>
    <mergeCell ref="A82:A86"/>
    <mergeCell ref="A87:A91"/>
    <mergeCell ref="A92:A96"/>
    <mergeCell ref="A97:A101"/>
  </mergeCells>
  <pageMargins left="0.70866141732283472" right="0.70866141732283472" top="0.74803149606299213" bottom="0.74803149606299213" header="0.31496062992125984" footer="0.31496062992125984"/>
  <pageSetup paperSize="9" scale="4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7.140625" customWidth="1"/>
  </cols>
  <sheetData>
    <row r="1" spans="1:9" ht="38.25" customHeight="1" x14ac:dyDescent="0.25">
      <c r="G1" s="61" t="s">
        <v>76</v>
      </c>
      <c r="H1" s="61"/>
      <c r="I1" s="61"/>
    </row>
    <row r="2" spans="1:9" ht="48" customHeight="1" x14ac:dyDescent="0.25">
      <c r="A2" s="62" t="s">
        <v>85</v>
      </c>
      <c r="B2" s="62"/>
      <c r="C2" s="62"/>
      <c r="D2" s="62"/>
      <c r="E2" s="62"/>
      <c r="F2" s="62"/>
      <c r="G2" s="62"/>
      <c r="H2" s="62"/>
      <c r="I2" s="62"/>
    </row>
    <row r="3" spans="1:9" ht="18.75" x14ac:dyDescent="0.25">
      <c r="A3" s="6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63" t="s">
        <v>24</v>
      </c>
      <c r="B4" s="65" t="s">
        <v>25</v>
      </c>
      <c r="C4" s="65" t="s">
        <v>26</v>
      </c>
      <c r="D4" s="65"/>
      <c r="E4" s="65"/>
      <c r="F4" s="65"/>
      <c r="G4" s="65"/>
      <c r="H4" s="65"/>
      <c r="I4" s="65"/>
    </row>
    <row r="5" spans="1:9" ht="15.75" x14ac:dyDescent="0.25">
      <c r="A5" s="64"/>
      <c r="B5" s="65"/>
      <c r="C5" s="7">
        <v>2025</v>
      </c>
      <c r="D5" s="7">
        <v>2026</v>
      </c>
      <c r="E5" s="7">
        <v>2027</v>
      </c>
      <c r="F5" s="7">
        <v>2028</v>
      </c>
      <c r="G5" s="7">
        <v>2029</v>
      </c>
      <c r="H5" s="7">
        <v>2030</v>
      </c>
      <c r="I5" s="7" t="s">
        <v>6</v>
      </c>
    </row>
    <row r="6" spans="1:9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</row>
    <row r="7" spans="1:9" ht="30.75" customHeight="1" x14ac:dyDescent="0.25">
      <c r="A7" s="9">
        <v>1</v>
      </c>
      <c r="B7" s="10" t="s">
        <v>27</v>
      </c>
      <c r="C7" s="11">
        <f>SUM(C8:C11)</f>
        <v>374.1</v>
      </c>
      <c r="D7" s="11">
        <f t="shared" ref="D7:H7" si="0">SUM(D8:D11)</f>
        <v>0</v>
      </c>
      <c r="E7" s="11">
        <f t="shared" si="0"/>
        <v>0</v>
      </c>
      <c r="F7" s="11">
        <f t="shared" si="0"/>
        <v>300</v>
      </c>
      <c r="G7" s="11">
        <f t="shared" si="0"/>
        <v>300</v>
      </c>
      <c r="H7" s="11">
        <f t="shared" si="0"/>
        <v>300</v>
      </c>
      <c r="I7" s="11">
        <f>SUM(C7:H7)</f>
        <v>1274.0999999999999</v>
      </c>
    </row>
    <row r="8" spans="1:9" ht="18" customHeight="1" x14ac:dyDescent="0.25">
      <c r="A8" s="9" t="s">
        <v>28</v>
      </c>
      <c r="B8" s="12" t="s">
        <v>29</v>
      </c>
      <c r="C8" s="11">
        <v>300</v>
      </c>
      <c r="D8" s="11">
        <v>0</v>
      </c>
      <c r="E8" s="11">
        <v>0</v>
      </c>
      <c r="F8" s="11">
        <v>300</v>
      </c>
      <c r="G8" s="11">
        <v>300</v>
      </c>
      <c r="H8" s="11">
        <v>300</v>
      </c>
      <c r="I8" s="11">
        <f t="shared" ref="I8:I17" si="1">SUM(C8:H8)</f>
        <v>1200</v>
      </c>
    </row>
    <row r="9" spans="1:9" ht="18" customHeight="1" x14ac:dyDescent="0.25">
      <c r="A9" s="9" t="s">
        <v>30</v>
      </c>
      <c r="B9" s="12" t="s">
        <v>31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f t="shared" si="1"/>
        <v>0</v>
      </c>
    </row>
    <row r="10" spans="1:9" ht="17.25" customHeight="1" x14ac:dyDescent="0.25">
      <c r="A10" s="9" t="s">
        <v>32</v>
      </c>
      <c r="B10" s="12" t="s">
        <v>33</v>
      </c>
      <c r="C10" s="11">
        <v>74.099999999999994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f t="shared" si="1"/>
        <v>74.099999999999994</v>
      </c>
    </row>
    <row r="11" spans="1:9" ht="24" customHeight="1" x14ac:dyDescent="0.25">
      <c r="A11" s="9" t="s">
        <v>34</v>
      </c>
      <c r="B11" s="12" t="s">
        <v>35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f t="shared" si="1"/>
        <v>0</v>
      </c>
    </row>
    <row r="12" spans="1:9" ht="60.75" customHeight="1" x14ac:dyDescent="0.25">
      <c r="A12" s="60" t="s">
        <v>77</v>
      </c>
      <c r="B12" s="60"/>
      <c r="C12" s="60"/>
      <c r="D12" s="60"/>
      <c r="E12" s="60"/>
      <c r="F12" s="60"/>
      <c r="G12" s="60"/>
      <c r="H12" s="60"/>
      <c r="I12" s="60"/>
    </row>
    <row r="13" spans="1:9" ht="36.75" customHeight="1" x14ac:dyDescent="0.25">
      <c r="A13" s="9" t="s">
        <v>28</v>
      </c>
      <c r="B13" s="12" t="s">
        <v>78</v>
      </c>
      <c r="C13" s="11">
        <f t="shared" ref="C13:H13" si="2">SUM(C14:C17)</f>
        <v>374.1</v>
      </c>
      <c r="D13" s="11">
        <f t="shared" si="2"/>
        <v>0</v>
      </c>
      <c r="E13" s="11">
        <f t="shared" si="2"/>
        <v>0</v>
      </c>
      <c r="F13" s="11">
        <f t="shared" si="2"/>
        <v>300</v>
      </c>
      <c r="G13" s="11">
        <f t="shared" si="2"/>
        <v>300</v>
      </c>
      <c r="H13" s="11">
        <f t="shared" si="2"/>
        <v>300</v>
      </c>
      <c r="I13" s="11">
        <f t="shared" si="1"/>
        <v>1274.0999999999999</v>
      </c>
    </row>
    <row r="14" spans="1:9" ht="15.75" x14ac:dyDescent="0.25">
      <c r="A14" s="9" t="s">
        <v>36</v>
      </c>
      <c r="B14" s="12" t="s">
        <v>29</v>
      </c>
      <c r="C14" s="11">
        <v>300</v>
      </c>
      <c r="D14" s="11">
        <v>0</v>
      </c>
      <c r="E14" s="11">
        <v>0</v>
      </c>
      <c r="F14" s="11">
        <v>300</v>
      </c>
      <c r="G14" s="11">
        <v>300</v>
      </c>
      <c r="H14" s="11">
        <v>300</v>
      </c>
      <c r="I14" s="11">
        <f t="shared" si="1"/>
        <v>1200</v>
      </c>
    </row>
    <row r="15" spans="1:9" ht="15.75" x14ac:dyDescent="0.25">
      <c r="A15" s="9" t="s">
        <v>37</v>
      </c>
      <c r="B15" s="12" t="s">
        <v>31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f t="shared" si="1"/>
        <v>0</v>
      </c>
    </row>
    <row r="16" spans="1:9" ht="15.75" x14ac:dyDescent="0.25">
      <c r="A16" s="9" t="s">
        <v>38</v>
      </c>
      <c r="B16" s="12" t="s">
        <v>33</v>
      </c>
      <c r="C16" s="11">
        <v>74.099999999999994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f t="shared" si="1"/>
        <v>74.099999999999994</v>
      </c>
    </row>
    <row r="17" spans="1:9" ht="15.75" x14ac:dyDescent="0.25">
      <c r="A17" s="9" t="s">
        <v>39</v>
      </c>
      <c r="B17" s="12" t="s">
        <v>35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f t="shared" si="1"/>
        <v>0</v>
      </c>
    </row>
  </sheetData>
  <mergeCells count="6">
    <mergeCell ref="A12:I12"/>
    <mergeCell ref="G1:I1"/>
    <mergeCell ref="A2:I2"/>
    <mergeCell ref="A4:A5"/>
    <mergeCell ref="B4:B5"/>
    <mergeCell ref="C4:I4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topLeftCell="A34" zoomScaleNormal="100" zoomScaleSheetLayoutView="100" workbookViewId="0">
      <selection activeCell="B52" sqref="B52"/>
    </sheetView>
  </sheetViews>
  <sheetFormatPr defaultRowHeight="15" x14ac:dyDescent="0.25"/>
  <cols>
    <col min="1" max="1" width="9.7109375" style="1" customWidth="1"/>
    <col min="2" max="2" width="87.140625" style="1" customWidth="1"/>
    <col min="3" max="3" width="9.140625" style="1" customWidth="1"/>
    <col min="4" max="8" width="9.140625" style="1"/>
    <col min="9" max="9" width="16.85546875" style="1" customWidth="1"/>
    <col min="10" max="16384" width="9.140625" style="1"/>
  </cols>
  <sheetData>
    <row r="1" spans="1:9" ht="39" customHeight="1" x14ac:dyDescent="0.25">
      <c r="G1" s="66" t="s">
        <v>76</v>
      </c>
      <c r="H1" s="66"/>
      <c r="I1" s="66"/>
    </row>
    <row r="2" spans="1:9" ht="51" customHeight="1" x14ac:dyDescent="0.25">
      <c r="A2" s="66" t="s">
        <v>84</v>
      </c>
      <c r="B2" s="59"/>
      <c r="C2" s="59"/>
      <c r="D2" s="59"/>
      <c r="E2" s="59"/>
      <c r="F2" s="59"/>
      <c r="G2" s="59"/>
      <c r="H2" s="59"/>
      <c r="I2" s="59"/>
    </row>
    <row r="3" spans="1:9" ht="15" customHeight="1" x14ac:dyDescent="0.25">
      <c r="A3" s="31" t="s">
        <v>45</v>
      </c>
      <c r="B3" s="31" t="s">
        <v>44</v>
      </c>
      <c r="C3" s="54" t="s">
        <v>15</v>
      </c>
      <c r="D3" s="55"/>
      <c r="E3" s="55"/>
      <c r="F3" s="55"/>
      <c r="G3" s="55"/>
      <c r="H3" s="55"/>
      <c r="I3" s="56"/>
    </row>
    <row r="4" spans="1:9" ht="15" customHeight="1" x14ac:dyDescent="0.25">
      <c r="A4" s="32"/>
      <c r="B4" s="15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</row>
    <row r="5" spans="1:9" x14ac:dyDescent="0.25">
      <c r="A5" s="41">
        <v>1</v>
      </c>
      <c r="B5" s="41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</row>
    <row r="6" spans="1:9" x14ac:dyDescent="0.25">
      <c r="A6" s="3">
        <v>1</v>
      </c>
      <c r="B6" s="13" t="s">
        <v>83</v>
      </c>
      <c r="C6" s="17">
        <f>C7+C8+C9+C10</f>
        <v>21349.300000000003</v>
      </c>
      <c r="D6" s="17">
        <f t="shared" ref="D6:H6" si="0">D7+D8+D9+D10</f>
        <v>12962.7</v>
      </c>
      <c r="E6" s="17">
        <f t="shared" si="0"/>
        <v>12962.7</v>
      </c>
      <c r="F6" s="17">
        <f t="shared" si="0"/>
        <v>7697.3</v>
      </c>
      <c r="G6" s="17">
        <f t="shared" si="0"/>
        <v>7697.3</v>
      </c>
      <c r="H6" s="17">
        <f t="shared" si="0"/>
        <v>7697.3</v>
      </c>
      <c r="I6" s="3">
        <f>C6+D6+E6+F6+G6+H6</f>
        <v>70366.600000000006</v>
      </c>
    </row>
    <row r="7" spans="1:9" x14ac:dyDescent="0.25">
      <c r="A7" s="3" t="s">
        <v>89</v>
      </c>
      <c r="B7" s="14" t="s">
        <v>29</v>
      </c>
      <c r="C7" s="17">
        <f>C13+C18+C28+C33+C38+C43+C48+C53+C58</f>
        <v>10207.6</v>
      </c>
      <c r="D7" s="17">
        <f t="shared" ref="D7:G7" si="1">D13+D18+D28+D33+D38+D43+D48+D53+D58</f>
        <v>9334.7000000000007</v>
      </c>
      <c r="E7" s="17">
        <f t="shared" si="1"/>
        <v>9334.7000000000007</v>
      </c>
      <c r="F7" s="17">
        <f t="shared" si="1"/>
        <v>7017</v>
      </c>
      <c r="G7" s="17">
        <f t="shared" si="1"/>
        <v>7017</v>
      </c>
      <c r="H7" s="17">
        <f t="shared" ref="H7" si="2">H13+H18+H28+H33+H38+H43+H48+H53</f>
        <v>7017</v>
      </c>
      <c r="I7" s="17">
        <f>C7+D7+E7+F7+G7+H7</f>
        <v>49928</v>
      </c>
    </row>
    <row r="8" spans="1:9" x14ac:dyDescent="0.25">
      <c r="A8" s="3" t="s">
        <v>90</v>
      </c>
      <c r="B8" s="14" t="s">
        <v>31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f t="shared" ref="I8:I9" si="3">C8+D8+E8+F8+G8+H8</f>
        <v>0</v>
      </c>
    </row>
    <row r="9" spans="1:9" x14ac:dyDescent="0.25">
      <c r="A9" s="42" t="s">
        <v>102</v>
      </c>
      <c r="B9" s="14" t="s">
        <v>33</v>
      </c>
      <c r="C9" s="3">
        <f>C25</f>
        <v>11141.7</v>
      </c>
      <c r="D9" s="3">
        <f t="shared" ref="D9:H9" si="4">D25</f>
        <v>3628</v>
      </c>
      <c r="E9" s="3">
        <f t="shared" si="4"/>
        <v>3628</v>
      </c>
      <c r="F9" s="3">
        <f t="shared" si="4"/>
        <v>680.3</v>
      </c>
      <c r="G9" s="3">
        <f t="shared" si="4"/>
        <v>680.3</v>
      </c>
      <c r="H9" s="3">
        <f t="shared" si="4"/>
        <v>680.3</v>
      </c>
      <c r="I9" s="17">
        <f t="shared" si="3"/>
        <v>20438.599999999999</v>
      </c>
    </row>
    <row r="10" spans="1:9" x14ac:dyDescent="0.25">
      <c r="A10" s="3" t="s">
        <v>132</v>
      </c>
      <c r="B10" s="14" t="s">
        <v>35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f t="shared" ref="I10" si="5">C10+D10+E10+F10+G10+H10</f>
        <v>0</v>
      </c>
    </row>
    <row r="11" spans="1:9" ht="30" x14ac:dyDescent="0.25">
      <c r="A11" s="3"/>
      <c r="B11" s="14" t="s">
        <v>133</v>
      </c>
      <c r="C11" s="17"/>
      <c r="D11" s="17"/>
      <c r="E11" s="17"/>
      <c r="F11" s="17"/>
      <c r="G11" s="17"/>
      <c r="H11" s="17"/>
      <c r="I11" s="17"/>
    </row>
    <row r="12" spans="1:9" ht="30" x14ac:dyDescent="0.25">
      <c r="A12" s="3" t="s">
        <v>89</v>
      </c>
      <c r="B12" s="13" t="s">
        <v>111</v>
      </c>
      <c r="C12" s="17">
        <f>C13+C14+C15+C16</f>
        <v>832.5</v>
      </c>
      <c r="D12" s="17">
        <f t="shared" ref="D12:H12" si="6">D13+D14+D15+D16</f>
        <v>530</v>
      </c>
      <c r="E12" s="17">
        <f t="shared" si="6"/>
        <v>530</v>
      </c>
      <c r="F12" s="17">
        <f t="shared" si="6"/>
        <v>270</v>
      </c>
      <c r="G12" s="17">
        <f t="shared" si="6"/>
        <v>270</v>
      </c>
      <c r="H12" s="17">
        <f t="shared" si="6"/>
        <v>270</v>
      </c>
      <c r="I12" s="17">
        <f>C12+D12+E12+F12+G12+H12</f>
        <v>2702.5</v>
      </c>
    </row>
    <row r="13" spans="1:9" x14ac:dyDescent="0.25">
      <c r="A13" s="3" t="s">
        <v>91</v>
      </c>
      <c r="B13" s="14" t="s">
        <v>29</v>
      </c>
      <c r="C13" s="17">
        <v>832.5</v>
      </c>
      <c r="D13" s="17">
        <v>530</v>
      </c>
      <c r="E13" s="17">
        <v>530</v>
      </c>
      <c r="F13" s="17">
        <v>270</v>
      </c>
      <c r="G13" s="17">
        <v>270</v>
      </c>
      <c r="H13" s="17">
        <v>270</v>
      </c>
      <c r="I13" s="17">
        <f>C13+D13+E13+F13+G13+H13</f>
        <v>2702.5</v>
      </c>
    </row>
    <row r="14" spans="1:9" x14ac:dyDescent="0.25">
      <c r="A14" s="42" t="s">
        <v>134</v>
      </c>
      <c r="B14" s="14" t="s">
        <v>31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f t="shared" ref="I14:I16" si="7">C14+D14+E14+F14+G14+H14</f>
        <v>0</v>
      </c>
    </row>
    <row r="15" spans="1:9" x14ac:dyDescent="0.25">
      <c r="A15" s="3" t="s">
        <v>135</v>
      </c>
      <c r="B15" s="14" t="s">
        <v>33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f t="shared" si="7"/>
        <v>0</v>
      </c>
    </row>
    <row r="16" spans="1:9" x14ac:dyDescent="0.25">
      <c r="A16" s="3" t="s">
        <v>136</v>
      </c>
      <c r="B16" s="14" t="s">
        <v>35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f t="shared" si="7"/>
        <v>0</v>
      </c>
    </row>
    <row r="17" spans="1:9" ht="30" x14ac:dyDescent="0.25">
      <c r="A17" s="3" t="s">
        <v>90</v>
      </c>
      <c r="B17" s="13" t="s">
        <v>112</v>
      </c>
      <c r="C17" s="17">
        <f>C18+C19+C20+C21</f>
        <v>5900</v>
      </c>
      <c r="D17" s="17">
        <f t="shared" ref="D17:H17" si="8">D18+D19+D20+D21</f>
        <v>6000</v>
      </c>
      <c r="E17" s="17">
        <f t="shared" si="8"/>
        <v>6000</v>
      </c>
      <c r="F17" s="17">
        <f t="shared" si="8"/>
        <v>1300</v>
      </c>
      <c r="G17" s="17">
        <f t="shared" si="8"/>
        <v>1300</v>
      </c>
      <c r="H17" s="17">
        <f t="shared" si="8"/>
        <v>1300</v>
      </c>
      <c r="I17" s="17">
        <f>C17+D17+E17+F17+G17+H17</f>
        <v>21800</v>
      </c>
    </row>
    <row r="18" spans="1:9" x14ac:dyDescent="0.25">
      <c r="A18" s="3" t="s">
        <v>92</v>
      </c>
      <c r="B18" s="14" t="s">
        <v>29</v>
      </c>
      <c r="C18" s="17">
        <v>5900</v>
      </c>
      <c r="D18" s="17">
        <v>6000</v>
      </c>
      <c r="E18" s="17">
        <v>6000</v>
      </c>
      <c r="F18" s="17">
        <v>1300</v>
      </c>
      <c r="G18" s="17">
        <v>1300</v>
      </c>
      <c r="H18" s="17">
        <v>1300</v>
      </c>
      <c r="I18" s="17">
        <f>C18+D18+E18+F18+G18+H18</f>
        <v>21800</v>
      </c>
    </row>
    <row r="19" spans="1:9" x14ac:dyDescent="0.25">
      <c r="A19" s="42" t="s">
        <v>93</v>
      </c>
      <c r="B19" s="14" t="s">
        <v>31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f t="shared" ref="I19:I21" si="9">C19+D19+E19+F19+G19+H19</f>
        <v>0</v>
      </c>
    </row>
    <row r="20" spans="1:9" x14ac:dyDescent="0.25">
      <c r="A20" s="3" t="s">
        <v>94</v>
      </c>
      <c r="B20" s="14" t="s">
        <v>33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f t="shared" si="9"/>
        <v>0</v>
      </c>
    </row>
    <row r="21" spans="1:9" x14ac:dyDescent="0.25">
      <c r="A21" s="3" t="s">
        <v>95</v>
      </c>
      <c r="B21" s="14" t="s">
        <v>35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f t="shared" si="9"/>
        <v>0</v>
      </c>
    </row>
    <row r="22" spans="1:9" ht="45" x14ac:dyDescent="0.25">
      <c r="A22" s="3" t="s">
        <v>102</v>
      </c>
      <c r="B22" s="13" t="s">
        <v>113</v>
      </c>
      <c r="C22" s="3">
        <f>C23+C24+C25+C26</f>
        <v>11141.7</v>
      </c>
      <c r="D22" s="3">
        <f t="shared" ref="D22:H22" si="10">D23+D24+D25+D26</f>
        <v>3628</v>
      </c>
      <c r="E22" s="3">
        <f t="shared" si="10"/>
        <v>3628</v>
      </c>
      <c r="F22" s="3">
        <f t="shared" si="10"/>
        <v>680.3</v>
      </c>
      <c r="G22" s="3">
        <f t="shared" si="10"/>
        <v>680.3</v>
      </c>
      <c r="H22" s="3">
        <f t="shared" si="10"/>
        <v>680.3</v>
      </c>
      <c r="I22" s="18">
        <f>C22+D22+E22+F22+G22+H22</f>
        <v>20438.599999999999</v>
      </c>
    </row>
    <row r="23" spans="1:9" x14ac:dyDescent="0.25">
      <c r="A23" s="3" t="s">
        <v>103</v>
      </c>
      <c r="B23" s="14" t="s">
        <v>29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f>C23+D23+E23+F23+G23+H23</f>
        <v>0</v>
      </c>
    </row>
    <row r="24" spans="1:9" x14ac:dyDescent="0.25">
      <c r="A24" s="42" t="s">
        <v>137</v>
      </c>
      <c r="B24" s="14" t="s">
        <v>31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f t="shared" ref="I24:I26" si="11">C24+D24+E24+F24+G24+H24</f>
        <v>0</v>
      </c>
    </row>
    <row r="25" spans="1:9" x14ac:dyDescent="0.25">
      <c r="A25" s="3" t="s">
        <v>138</v>
      </c>
      <c r="B25" s="14" t="s">
        <v>33</v>
      </c>
      <c r="C25" s="3">
        <v>11141.7</v>
      </c>
      <c r="D25" s="3">
        <v>3628</v>
      </c>
      <c r="E25" s="3">
        <v>3628</v>
      </c>
      <c r="F25" s="3">
        <v>680.3</v>
      </c>
      <c r="G25" s="3">
        <v>680.3</v>
      </c>
      <c r="H25" s="3">
        <v>680.3</v>
      </c>
      <c r="I25" s="17">
        <f t="shared" si="11"/>
        <v>20438.599999999999</v>
      </c>
    </row>
    <row r="26" spans="1:9" x14ac:dyDescent="0.25">
      <c r="A26" s="3" t="s">
        <v>139</v>
      </c>
      <c r="B26" s="14" t="s">
        <v>35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f t="shared" si="11"/>
        <v>0</v>
      </c>
    </row>
    <row r="27" spans="1:9" ht="30" x14ac:dyDescent="0.25">
      <c r="A27" s="3" t="s">
        <v>132</v>
      </c>
      <c r="B27" s="13" t="s">
        <v>114</v>
      </c>
      <c r="C27" s="17">
        <f>C28+C29+C30+C31</f>
        <v>50</v>
      </c>
      <c r="D27" s="17">
        <f t="shared" ref="D27:H27" si="12">D28+D29+D30+D31</f>
        <v>50</v>
      </c>
      <c r="E27" s="17">
        <f t="shared" si="12"/>
        <v>50</v>
      </c>
      <c r="F27" s="17">
        <f t="shared" si="12"/>
        <v>10</v>
      </c>
      <c r="G27" s="17">
        <f t="shared" si="12"/>
        <v>10</v>
      </c>
      <c r="H27" s="17">
        <f t="shared" si="12"/>
        <v>10</v>
      </c>
      <c r="I27" s="17">
        <f>C27+D27+E27+F27+G27+H27</f>
        <v>180</v>
      </c>
    </row>
    <row r="28" spans="1:9" x14ac:dyDescent="0.25">
      <c r="A28" s="3" t="s">
        <v>140</v>
      </c>
      <c r="B28" s="14" t="s">
        <v>29</v>
      </c>
      <c r="C28" s="17">
        <v>50</v>
      </c>
      <c r="D28" s="17">
        <v>50</v>
      </c>
      <c r="E28" s="17">
        <v>50</v>
      </c>
      <c r="F28" s="17">
        <v>10</v>
      </c>
      <c r="G28" s="17">
        <v>10</v>
      </c>
      <c r="H28" s="17">
        <v>10</v>
      </c>
      <c r="I28" s="17">
        <f>C28+D28+E28+F28+G28+H28</f>
        <v>180</v>
      </c>
    </row>
    <row r="29" spans="1:9" x14ac:dyDescent="0.25">
      <c r="A29" s="42" t="s">
        <v>141</v>
      </c>
      <c r="B29" s="14" t="s">
        <v>31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f t="shared" ref="I29:I46" si="13">C29+D29+E29+F29+G29+H29</f>
        <v>0</v>
      </c>
    </row>
    <row r="30" spans="1:9" x14ac:dyDescent="0.25">
      <c r="A30" s="3" t="s">
        <v>142</v>
      </c>
      <c r="B30" s="14" t="s">
        <v>33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f t="shared" si="13"/>
        <v>0</v>
      </c>
    </row>
    <row r="31" spans="1:9" x14ac:dyDescent="0.25">
      <c r="A31" s="3" t="s">
        <v>143</v>
      </c>
      <c r="B31" s="14" t="s">
        <v>35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f t="shared" si="13"/>
        <v>0</v>
      </c>
    </row>
    <row r="32" spans="1:9" ht="30" x14ac:dyDescent="0.25">
      <c r="A32" s="3" t="s">
        <v>144</v>
      </c>
      <c r="B32" s="13" t="s">
        <v>129</v>
      </c>
      <c r="C32" s="17">
        <f>C33+C34+C35+C36</f>
        <v>216.7</v>
      </c>
      <c r="D32" s="17">
        <f t="shared" ref="D32:H32" si="14">D33+D34+D35+D36</f>
        <v>216.7</v>
      </c>
      <c r="E32" s="17">
        <f t="shared" si="14"/>
        <v>216.7</v>
      </c>
      <c r="F32" s="17">
        <f t="shared" si="14"/>
        <v>302</v>
      </c>
      <c r="G32" s="17">
        <f t="shared" si="14"/>
        <v>302</v>
      </c>
      <c r="H32" s="17">
        <f t="shared" si="14"/>
        <v>302</v>
      </c>
      <c r="I32" s="17">
        <f>C32+D32+E32+F32+G32+H32</f>
        <v>1556.1</v>
      </c>
    </row>
    <row r="33" spans="1:9" x14ac:dyDescent="0.25">
      <c r="A33" s="3" t="s">
        <v>145</v>
      </c>
      <c r="B33" s="14" t="s">
        <v>29</v>
      </c>
      <c r="C33" s="17">
        <v>216.7</v>
      </c>
      <c r="D33" s="17">
        <v>216.7</v>
      </c>
      <c r="E33" s="17">
        <v>216.7</v>
      </c>
      <c r="F33" s="17">
        <v>302</v>
      </c>
      <c r="G33" s="17">
        <v>302</v>
      </c>
      <c r="H33" s="17">
        <v>302</v>
      </c>
      <c r="I33" s="17">
        <f t="shared" si="13"/>
        <v>1556.1</v>
      </c>
    </row>
    <row r="34" spans="1:9" x14ac:dyDescent="0.25">
      <c r="A34" s="3" t="s">
        <v>146</v>
      </c>
      <c r="B34" s="14" t="s">
        <v>31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f t="shared" si="13"/>
        <v>0</v>
      </c>
    </row>
    <row r="35" spans="1:9" x14ac:dyDescent="0.25">
      <c r="A35" s="3" t="s">
        <v>147</v>
      </c>
      <c r="B35" s="14" t="s">
        <v>33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f t="shared" si="13"/>
        <v>0</v>
      </c>
    </row>
    <row r="36" spans="1:9" x14ac:dyDescent="0.25">
      <c r="A36" s="3" t="s">
        <v>148</v>
      </c>
      <c r="B36" s="14" t="s">
        <v>35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f t="shared" si="13"/>
        <v>0</v>
      </c>
    </row>
    <row r="37" spans="1:9" ht="45" x14ac:dyDescent="0.25">
      <c r="A37" s="3" t="s">
        <v>149</v>
      </c>
      <c r="B37" s="13" t="s">
        <v>116</v>
      </c>
      <c r="C37" s="17">
        <f>C38+C39+C40+C41</f>
        <v>220</v>
      </c>
      <c r="D37" s="17">
        <f t="shared" ref="D37:H37" si="15">D38+D39+D40+D41</f>
        <v>100</v>
      </c>
      <c r="E37" s="17">
        <f t="shared" si="15"/>
        <v>100</v>
      </c>
      <c r="F37" s="17">
        <f t="shared" si="15"/>
        <v>5135</v>
      </c>
      <c r="G37" s="17">
        <f t="shared" si="15"/>
        <v>5135</v>
      </c>
      <c r="H37" s="17">
        <f t="shared" si="15"/>
        <v>5135</v>
      </c>
      <c r="I37" s="17">
        <f>C37+D37+E37+F37+G37+H37</f>
        <v>15825</v>
      </c>
    </row>
    <row r="38" spans="1:9" x14ac:dyDescent="0.25">
      <c r="A38" s="3" t="s">
        <v>150</v>
      </c>
      <c r="B38" s="14" t="s">
        <v>29</v>
      </c>
      <c r="C38" s="17">
        <v>220</v>
      </c>
      <c r="D38" s="17">
        <v>100</v>
      </c>
      <c r="E38" s="17">
        <v>100</v>
      </c>
      <c r="F38" s="17">
        <v>5135</v>
      </c>
      <c r="G38" s="17">
        <v>5135</v>
      </c>
      <c r="H38" s="17">
        <v>5135</v>
      </c>
      <c r="I38" s="17">
        <f t="shared" si="13"/>
        <v>15825</v>
      </c>
    </row>
    <row r="39" spans="1:9" x14ac:dyDescent="0.25">
      <c r="A39" s="3" t="s">
        <v>151</v>
      </c>
      <c r="B39" s="14" t="s">
        <v>31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f t="shared" si="13"/>
        <v>0</v>
      </c>
    </row>
    <row r="40" spans="1:9" x14ac:dyDescent="0.25">
      <c r="A40" s="3" t="s">
        <v>152</v>
      </c>
      <c r="B40" s="14" t="s">
        <v>33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f t="shared" si="13"/>
        <v>0</v>
      </c>
    </row>
    <row r="41" spans="1:9" x14ac:dyDescent="0.25">
      <c r="A41" s="3" t="s">
        <v>153</v>
      </c>
      <c r="B41" s="14" t="s">
        <v>35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f t="shared" si="13"/>
        <v>0</v>
      </c>
    </row>
    <row r="42" spans="1:9" ht="45" x14ac:dyDescent="0.25">
      <c r="A42" s="3" t="s">
        <v>154</v>
      </c>
      <c r="B42" s="13" t="s">
        <v>117</v>
      </c>
      <c r="C42" s="17">
        <f>C43+C44+C45+C46</f>
        <v>1210.4000000000001</v>
      </c>
      <c r="D42" s="17">
        <f t="shared" ref="D42:H42" si="16">D43+D44+D45+D46</f>
        <v>680</v>
      </c>
      <c r="E42" s="17">
        <f t="shared" si="16"/>
        <v>680</v>
      </c>
      <c r="F42" s="17">
        <f t="shared" si="16"/>
        <v>0</v>
      </c>
      <c r="G42" s="17">
        <f t="shared" si="16"/>
        <v>0</v>
      </c>
      <c r="H42" s="17">
        <f t="shared" si="16"/>
        <v>0</v>
      </c>
      <c r="I42" s="17">
        <f>C42+D42+E42+F42+G42+H42</f>
        <v>2570.4</v>
      </c>
    </row>
    <row r="43" spans="1:9" x14ac:dyDescent="0.25">
      <c r="A43" s="3" t="s">
        <v>155</v>
      </c>
      <c r="B43" s="14" t="s">
        <v>29</v>
      </c>
      <c r="C43" s="17">
        <v>1210.4000000000001</v>
      </c>
      <c r="D43" s="17">
        <v>680</v>
      </c>
      <c r="E43" s="17">
        <v>680</v>
      </c>
      <c r="F43" s="17">
        <v>0</v>
      </c>
      <c r="G43" s="17">
        <v>0</v>
      </c>
      <c r="H43" s="17">
        <v>0</v>
      </c>
      <c r="I43" s="17">
        <f t="shared" si="13"/>
        <v>2570.4</v>
      </c>
    </row>
    <row r="44" spans="1:9" x14ac:dyDescent="0.25">
      <c r="A44" s="3" t="s">
        <v>156</v>
      </c>
      <c r="B44" s="14" t="s">
        <v>31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f t="shared" si="13"/>
        <v>0</v>
      </c>
    </row>
    <row r="45" spans="1:9" x14ac:dyDescent="0.25">
      <c r="A45" s="3" t="s">
        <v>157</v>
      </c>
      <c r="B45" s="14" t="s">
        <v>33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f t="shared" si="13"/>
        <v>0</v>
      </c>
    </row>
    <row r="46" spans="1:9" x14ac:dyDescent="0.25">
      <c r="A46" s="3" t="s">
        <v>158</v>
      </c>
      <c r="B46" s="14" t="s">
        <v>35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f t="shared" si="13"/>
        <v>0</v>
      </c>
    </row>
    <row r="47" spans="1:9" ht="45" x14ac:dyDescent="0.25">
      <c r="A47" s="3" t="s">
        <v>159</v>
      </c>
      <c r="B47" s="13" t="s">
        <v>118</v>
      </c>
      <c r="C47" s="17">
        <f>C48+C49+C50+C51</f>
        <v>5</v>
      </c>
      <c r="D47" s="17">
        <f t="shared" ref="D47:H47" si="17">D48+D49+D50+D51</f>
        <v>5</v>
      </c>
      <c r="E47" s="17">
        <f t="shared" si="17"/>
        <v>5</v>
      </c>
      <c r="F47" s="17">
        <f t="shared" si="17"/>
        <v>0</v>
      </c>
      <c r="G47" s="17">
        <f t="shared" si="17"/>
        <v>0</v>
      </c>
      <c r="H47" s="17">
        <f t="shared" si="17"/>
        <v>0</v>
      </c>
      <c r="I47" s="17">
        <f>C47+D47+E47+F47+G47+H47</f>
        <v>15</v>
      </c>
    </row>
    <row r="48" spans="1:9" x14ac:dyDescent="0.25">
      <c r="A48" s="3" t="s">
        <v>160</v>
      </c>
      <c r="B48" s="14" t="s">
        <v>29</v>
      </c>
      <c r="C48" s="17">
        <v>5</v>
      </c>
      <c r="D48" s="17">
        <v>5</v>
      </c>
      <c r="E48" s="17">
        <v>5</v>
      </c>
      <c r="F48" s="17">
        <v>0</v>
      </c>
      <c r="G48" s="17">
        <v>0</v>
      </c>
      <c r="H48" s="17">
        <v>0</v>
      </c>
      <c r="I48" s="17">
        <f t="shared" ref="I48:I51" si="18">C48+D48+E48+F48+G48+H48</f>
        <v>15</v>
      </c>
    </row>
    <row r="49" spans="1:9" x14ac:dyDescent="0.25">
      <c r="A49" s="3" t="s">
        <v>161</v>
      </c>
      <c r="B49" s="14" t="s">
        <v>31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f t="shared" si="18"/>
        <v>0</v>
      </c>
    </row>
    <row r="50" spans="1:9" x14ac:dyDescent="0.25">
      <c r="A50" s="3" t="s">
        <v>162</v>
      </c>
      <c r="B50" s="14" t="s">
        <v>33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f t="shared" si="18"/>
        <v>0</v>
      </c>
    </row>
    <row r="51" spans="1:9" x14ac:dyDescent="0.25">
      <c r="A51" s="3" t="s">
        <v>163</v>
      </c>
      <c r="B51" s="14" t="s">
        <v>35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f t="shared" si="18"/>
        <v>0</v>
      </c>
    </row>
    <row r="52" spans="1:9" ht="45" x14ac:dyDescent="0.25">
      <c r="A52" s="3" t="s">
        <v>164</v>
      </c>
      <c r="B52" s="13" t="s">
        <v>130</v>
      </c>
      <c r="C52" s="17">
        <f>C53+C54+C55+C56</f>
        <v>50</v>
      </c>
      <c r="D52" s="17">
        <f t="shared" ref="D52:H52" si="19">D53+D54+D55+D56</f>
        <v>30</v>
      </c>
      <c r="E52" s="17">
        <f t="shared" si="19"/>
        <v>30</v>
      </c>
      <c r="F52" s="17">
        <f t="shared" si="19"/>
        <v>0</v>
      </c>
      <c r="G52" s="17">
        <f t="shared" si="19"/>
        <v>0</v>
      </c>
      <c r="H52" s="17">
        <f t="shared" si="19"/>
        <v>0</v>
      </c>
      <c r="I52" s="17">
        <f>C52+D52+E52+F52+G52+H52</f>
        <v>110</v>
      </c>
    </row>
    <row r="53" spans="1:9" x14ac:dyDescent="0.25">
      <c r="A53" s="3" t="s">
        <v>165</v>
      </c>
      <c r="B53" s="14" t="s">
        <v>29</v>
      </c>
      <c r="C53" s="17">
        <v>50</v>
      </c>
      <c r="D53" s="17">
        <v>30</v>
      </c>
      <c r="E53" s="17">
        <v>30</v>
      </c>
      <c r="F53" s="17">
        <v>0</v>
      </c>
      <c r="G53" s="17">
        <v>0</v>
      </c>
      <c r="H53" s="17">
        <v>0</v>
      </c>
      <c r="I53" s="17">
        <f t="shared" ref="I53:I61" si="20">C53+D53+E53+F53+G53+H53</f>
        <v>110</v>
      </c>
    </row>
    <row r="54" spans="1:9" x14ac:dyDescent="0.25">
      <c r="A54" s="3" t="s">
        <v>166</v>
      </c>
      <c r="B54" s="14" t="s">
        <v>31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f t="shared" si="20"/>
        <v>0</v>
      </c>
    </row>
    <row r="55" spans="1:9" x14ac:dyDescent="0.25">
      <c r="A55" s="3" t="s">
        <v>167</v>
      </c>
      <c r="B55" s="14" t="s">
        <v>33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f t="shared" si="20"/>
        <v>0</v>
      </c>
    </row>
    <row r="56" spans="1:9" x14ac:dyDescent="0.25">
      <c r="A56" s="3" t="s">
        <v>168</v>
      </c>
      <c r="B56" s="14" t="s">
        <v>35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f t="shared" si="20"/>
        <v>0</v>
      </c>
    </row>
    <row r="57" spans="1:9" ht="31.5" customHeight="1" x14ac:dyDescent="0.25">
      <c r="A57" s="3" t="s">
        <v>169</v>
      </c>
      <c r="B57" s="39" t="s">
        <v>131</v>
      </c>
      <c r="C57" s="17">
        <f>SUM(C58:C61)</f>
        <v>1723</v>
      </c>
      <c r="D57" s="17">
        <f t="shared" ref="D57:G57" si="21">SUM(D58:D61)</f>
        <v>1723</v>
      </c>
      <c r="E57" s="17">
        <f t="shared" si="21"/>
        <v>1723</v>
      </c>
      <c r="F57" s="17">
        <f t="shared" si="21"/>
        <v>0</v>
      </c>
      <c r="G57" s="17">
        <f t="shared" si="21"/>
        <v>0</v>
      </c>
      <c r="H57" s="17">
        <v>0</v>
      </c>
      <c r="I57" s="17">
        <f t="shared" si="20"/>
        <v>5169</v>
      </c>
    </row>
    <row r="58" spans="1:9" x14ac:dyDescent="0.25">
      <c r="A58" s="3" t="s">
        <v>170</v>
      </c>
      <c r="B58" s="40" t="s">
        <v>29</v>
      </c>
      <c r="C58" s="17">
        <v>1723</v>
      </c>
      <c r="D58" s="17">
        <v>1723</v>
      </c>
      <c r="E58" s="17">
        <v>1723</v>
      </c>
      <c r="F58" s="17">
        <v>0</v>
      </c>
      <c r="G58" s="17">
        <v>0</v>
      </c>
      <c r="H58" s="17">
        <v>0</v>
      </c>
      <c r="I58" s="17">
        <f t="shared" si="20"/>
        <v>5169</v>
      </c>
    </row>
    <row r="59" spans="1:9" x14ac:dyDescent="0.25">
      <c r="A59" s="3" t="s">
        <v>171</v>
      </c>
      <c r="B59" s="40" t="s">
        <v>31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f t="shared" si="20"/>
        <v>0</v>
      </c>
    </row>
    <row r="60" spans="1:9" x14ac:dyDescent="0.25">
      <c r="A60" s="3" t="s">
        <v>172</v>
      </c>
      <c r="B60" s="40" t="s">
        <v>33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f t="shared" si="20"/>
        <v>0</v>
      </c>
    </row>
    <row r="61" spans="1:9" x14ac:dyDescent="0.25">
      <c r="A61" s="3" t="s">
        <v>173</v>
      </c>
      <c r="B61" s="40" t="s">
        <v>35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f t="shared" si="20"/>
        <v>0</v>
      </c>
    </row>
  </sheetData>
  <mergeCells count="3">
    <mergeCell ref="A2:I2"/>
    <mergeCell ref="C3:I3"/>
    <mergeCell ref="G1:I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zoomScaleSheetLayoutView="100" workbookViewId="0">
      <selection activeCell="G23" sqref="G23"/>
    </sheetView>
  </sheetViews>
  <sheetFormatPr defaultRowHeight="15" x14ac:dyDescent="0.25"/>
  <cols>
    <col min="2" max="2" width="69.5703125" customWidth="1"/>
    <col min="3" max="3" width="14.85546875" customWidth="1"/>
    <col min="4" max="4" width="14.5703125" customWidth="1"/>
    <col min="5" max="5" width="13" customWidth="1"/>
    <col min="6" max="6" width="13.85546875" customWidth="1"/>
    <col min="7" max="7" width="13.28515625" customWidth="1"/>
    <col min="8" max="8" width="12.42578125" customWidth="1"/>
    <col min="9" max="9" width="15.42578125" customWidth="1"/>
  </cols>
  <sheetData>
    <row r="1" spans="1:9" ht="55.5" customHeight="1" x14ac:dyDescent="0.25">
      <c r="A1" s="1"/>
      <c r="B1" s="1"/>
      <c r="C1" s="1"/>
      <c r="D1" s="1"/>
      <c r="E1" s="1"/>
      <c r="F1" s="1"/>
      <c r="G1" s="53" t="s">
        <v>80</v>
      </c>
      <c r="H1" s="53"/>
      <c r="I1" s="53"/>
    </row>
    <row r="2" spans="1:9" ht="40.5" customHeight="1" x14ac:dyDescent="0.25">
      <c r="A2" s="66" t="s">
        <v>79</v>
      </c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8.5" customHeight="1" x14ac:dyDescent="0.25">
      <c r="A4" s="29" t="s">
        <v>45</v>
      </c>
      <c r="B4" s="29" t="s">
        <v>86</v>
      </c>
      <c r="C4" s="54" t="s">
        <v>15</v>
      </c>
      <c r="D4" s="55"/>
      <c r="E4" s="55"/>
      <c r="F4" s="55"/>
      <c r="G4" s="55"/>
      <c r="H4" s="55"/>
      <c r="I4" s="56"/>
    </row>
    <row r="5" spans="1:9" x14ac:dyDescent="0.25">
      <c r="A5" s="30"/>
      <c r="B5" s="15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x14ac:dyDescent="0.25">
      <c r="A6" s="16">
        <v>1</v>
      </c>
      <c r="B6" s="16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48.75" customHeight="1" x14ac:dyDescent="0.25">
      <c r="A7" s="3">
        <v>1</v>
      </c>
      <c r="B7" s="13" t="s">
        <v>46</v>
      </c>
      <c r="C7" s="3">
        <f>C8+C9+C10+C11</f>
        <v>13673.3</v>
      </c>
      <c r="D7" s="3">
        <f t="shared" ref="D7:H7" si="0">D8+D9+D10+D11</f>
        <v>13635.5</v>
      </c>
      <c r="E7" s="17">
        <f t="shared" si="0"/>
        <v>13635.5</v>
      </c>
      <c r="F7" s="17">
        <f t="shared" si="0"/>
        <v>7565</v>
      </c>
      <c r="G7" s="17">
        <f t="shared" si="0"/>
        <v>7565</v>
      </c>
      <c r="H7" s="17">
        <f t="shared" si="0"/>
        <v>7565</v>
      </c>
      <c r="I7" s="3">
        <f>C7+D7+E7+F7+G7+H7</f>
        <v>63639.3</v>
      </c>
    </row>
    <row r="8" spans="1:9" x14ac:dyDescent="0.25">
      <c r="A8" s="3">
        <v>2</v>
      </c>
      <c r="B8" s="14" t="s">
        <v>9</v>
      </c>
      <c r="C8" s="17">
        <v>13673.3</v>
      </c>
      <c r="D8" s="17">
        <v>13635.5</v>
      </c>
      <c r="E8" s="17">
        <v>13635.5</v>
      </c>
      <c r="F8" s="17">
        <f t="shared" ref="F8:H8" si="1">F13</f>
        <v>7565</v>
      </c>
      <c r="G8" s="17">
        <f t="shared" si="1"/>
        <v>7565</v>
      </c>
      <c r="H8" s="17">
        <f t="shared" si="1"/>
        <v>7565</v>
      </c>
      <c r="I8" s="17">
        <f>C8+D8+E8+F8+G8+H8</f>
        <v>63639.3</v>
      </c>
    </row>
    <row r="9" spans="1:9" x14ac:dyDescent="0.25">
      <c r="A9" s="3">
        <v>3</v>
      </c>
      <c r="B9" s="14" t="s">
        <v>10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</row>
    <row r="10" spans="1:9" x14ac:dyDescent="0.25">
      <c r="A10" s="3">
        <v>4</v>
      </c>
      <c r="B10" s="14" t="s">
        <v>11</v>
      </c>
      <c r="C10" s="17">
        <f>C15</f>
        <v>0</v>
      </c>
      <c r="D10" s="17">
        <f>D15</f>
        <v>0</v>
      </c>
      <c r="E10" s="17">
        <f>E15</f>
        <v>0</v>
      </c>
      <c r="F10" s="17">
        <f t="shared" ref="F10:I10" si="2">F15</f>
        <v>0</v>
      </c>
      <c r="G10" s="17">
        <f t="shared" si="2"/>
        <v>0</v>
      </c>
      <c r="H10" s="17">
        <f t="shared" si="2"/>
        <v>0</v>
      </c>
      <c r="I10" s="17">
        <f t="shared" si="2"/>
        <v>0</v>
      </c>
    </row>
    <row r="11" spans="1:9" x14ac:dyDescent="0.25">
      <c r="A11" s="3">
        <v>5</v>
      </c>
      <c r="B11" s="14" t="s">
        <v>12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</row>
    <row r="12" spans="1:9" ht="41.25" customHeight="1" x14ac:dyDescent="0.25">
      <c r="A12" s="3">
        <v>6</v>
      </c>
      <c r="B12" s="13" t="s">
        <v>47</v>
      </c>
      <c r="C12" s="17">
        <f t="shared" ref="C12:H12" si="3">C13+C14+C15+C16</f>
        <v>13673.3</v>
      </c>
      <c r="D12" s="17">
        <f t="shared" si="3"/>
        <v>13635.5</v>
      </c>
      <c r="E12" s="17">
        <f t="shared" si="3"/>
        <v>13635.5</v>
      </c>
      <c r="F12" s="17">
        <f t="shared" si="3"/>
        <v>7565</v>
      </c>
      <c r="G12" s="17">
        <f t="shared" si="3"/>
        <v>7565</v>
      </c>
      <c r="H12" s="17">
        <f t="shared" si="3"/>
        <v>7565</v>
      </c>
      <c r="I12" s="17">
        <f>C12+D12+E12+F12+G12+H12</f>
        <v>63639.3</v>
      </c>
    </row>
    <row r="13" spans="1:9" ht="17.25" customHeight="1" x14ac:dyDescent="0.25">
      <c r="A13" s="3">
        <v>7</v>
      </c>
      <c r="B13" s="14" t="s">
        <v>9</v>
      </c>
      <c r="C13" s="17">
        <v>13673.3</v>
      </c>
      <c r="D13" s="17">
        <v>13635.5</v>
      </c>
      <c r="E13" s="17">
        <v>13635.5</v>
      </c>
      <c r="F13" s="17">
        <v>7565</v>
      </c>
      <c r="G13" s="17">
        <v>7565</v>
      </c>
      <c r="H13" s="17">
        <v>7565</v>
      </c>
      <c r="I13" s="17">
        <f>C13+D13+E13+F13+G13+H13</f>
        <v>63639.3</v>
      </c>
    </row>
    <row r="14" spans="1:9" x14ac:dyDescent="0.25">
      <c r="A14" s="3">
        <v>8</v>
      </c>
      <c r="B14" s="14" t="s">
        <v>10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f t="shared" ref="I14:I16" si="4">C14+D14+E14+F14+G14+H14</f>
        <v>0</v>
      </c>
    </row>
    <row r="15" spans="1:9" x14ac:dyDescent="0.25">
      <c r="A15" s="3">
        <v>9</v>
      </c>
      <c r="B15" s="14" t="s">
        <v>11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f t="shared" si="4"/>
        <v>0</v>
      </c>
    </row>
    <row r="16" spans="1:9" x14ac:dyDescent="0.25">
      <c r="A16" s="3">
        <v>10</v>
      </c>
      <c r="B16" s="14" t="s">
        <v>12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f t="shared" si="4"/>
        <v>0</v>
      </c>
    </row>
    <row r="17" spans="1:9" x14ac:dyDescent="0.25">
      <c r="A17" s="67" t="s">
        <v>87</v>
      </c>
      <c r="B17" s="68"/>
      <c r="C17" s="68"/>
      <c r="D17" s="68"/>
      <c r="E17" s="68"/>
      <c r="F17" s="68"/>
      <c r="G17" s="68"/>
      <c r="H17" s="68"/>
      <c r="I17" s="68"/>
    </row>
  </sheetData>
  <mergeCells count="4">
    <mergeCell ref="A2:I2"/>
    <mergeCell ref="C4:I4"/>
    <mergeCell ref="G1:I1"/>
    <mergeCell ref="A17:I17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BreakPreview" zoomScaleNormal="100" zoomScaleSheetLayoutView="100" workbookViewId="0">
      <selection activeCell="D25" sqref="D25"/>
    </sheetView>
  </sheetViews>
  <sheetFormatPr defaultRowHeight="15" x14ac:dyDescent="0.25"/>
  <cols>
    <col min="1" max="1" width="6" customWidth="1"/>
    <col min="2" max="2" width="36.7109375" customWidth="1"/>
    <col min="3" max="3" width="25" customWidth="1"/>
    <col min="4" max="4" width="26.85546875" customWidth="1"/>
    <col min="5" max="5" width="24.140625" customWidth="1"/>
  </cols>
  <sheetData>
    <row r="1" spans="1:11" s="20" customFormat="1" ht="42" customHeight="1" x14ac:dyDescent="0.25">
      <c r="A1" s="19"/>
      <c r="B1" s="19"/>
      <c r="C1" s="19"/>
      <c r="D1" s="19"/>
      <c r="E1" s="19"/>
      <c r="F1" s="19"/>
      <c r="G1" s="19"/>
      <c r="H1" s="53" t="s">
        <v>56</v>
      </c>
      <c r="I1" s="53"/>
      <c r="J1" s="53"/>
      <c r="K1" s="53"/>
    </row>
    <row r="2" spans="1:11" s="20" customFormat="1" ht="51" customHeight="1" x14ac:dyDescent="0.25">
      <c r="A2" s="83" t="s">
        <v>55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20" customFormat="1" x14ac:dyDescent="0.25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20" customFormat="1" ht="90" customHeight="1" x14ac:dyDescent="0.25">
      <c r="A4" s="51" t="s">
        <v>50</v>
      </c>
      <c r="B4" s="71" t="s">
        <v>51</v>
      </c>
      <c r="C4" s="71" t="s">
        <v>52</v>
      </c>
      <c r="D4" s="71" t="s">
        <v>53</v>
      </c>
      <c r="E4" s="71" t="s">
        <v>54</v>
      </c>
      <c r="F4" s="71" t="s">
        <v>15</v>
      </c>
      <c r="G4" s="71"/>
      <c r="H4" s="71"/>
      <c r="I4" s="71"/>
      <c r="J4" s="71"/>
      <c r="K4" s="71"/>
    </row>
    <row r="5" spans="1:11" s="20" customFormat="1" ht="75" customHeight="1" x14ac:dyDescent="0.25">
      <c r="A5" s="52"/>
      <c r="B5" s="71"/>
      <c r="C5" s="71"/>
      <c r="D5" s="71"/>
      <c r="E5" s="71"/>
      <c r="F5" s="22">
        <v>2025</v>
      </c>
      <c r="G5" s="22">
        <v>2026</v>
      </c>
      <c r="H5" s="22">
        <v>2027</v>
      </c>
      <c r="I5" s="22">
        <v>2028</v>
      </c>
      <c r="J5" s="22">
        <v>2029</v>
      </c>
      <c r="K5" s="22">
        <v>2030</v>
      </c>
    </row>
    <row r="6" spans="1:11" s="20" customFormat="1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</row>
    <row r="7" spans="1:11" s="20" customFormat="1" x14ac:dyDescent="0.25">
      <c r="A7" s="22">
        <v>1</v>
      </c>
      <c r="B7" s="77" t="s">
        <v>57</v>
      </c>
      <c r="C7" s="78"/>
      <c r="D7" s="78"/>
      <c r="E7" s="78"/>
      <c r="F7" s="78"/>
      <c r="G7" s="78"/>
      <c r="H7" s="78"/>
      <c r="I7" s="78"/>
      <c r="J7" s="78"/>
      <c r="K7" s="79"/>
    </row>
    <row r="8" spans="1:11" s="20" customFormat="1" ht="24.75" customHeight="1" x14ac:dyDescent="0.25">
      <c r="A8" s="23" t="s">
        <v>28</v>
      </c>
      <c r="B8" s="77" t="s">
        <v>23</v>
      </c>
      <c r="C8" s="78"/>
      <c r="D8" s="78"/>
      <c r="E8" s="79"/>
      <c r="F8" s="24">
        <f>F9</f>
        <v>374.1</v>
      </c>
      <c r="G8" s="24">
        <f t="shared" ref="G8:K8" si="0">G9</f>
        <v>0</v>
      </c>
      <c r="H8" s="24">
        <f t="shared" si="0"/>
        <v>0</v>
      </c>
      <c r="I8" s="24">
        <f t="shared" si="0"/>
        <v>300</v>
      </c>
      <c r="J8" s="24">
        <f t="shared" si="0"/>
        <v>300</v>
      </c>
      <c r="K8" s="24">
        <f t="shared" si="0"/>
        <v>300</v>
      </c>
    </row>
    <row r="9" spans="1:11" s="20" customFormat="1" ht="65.25" customHeight="1" x14ac:dyDescent="0.25">
      <c r="A9" s="75" t="s">
        <v>36</v>
      </c>
      <c r="B9" s="51" t="s">
        <v>61</v>
      </c>
      <c r="C9" s="51" t="s">
        <v>58</v>
      </c>
      <c r="D9" s="22" t="s">
        <v>81</v>
      </c>
      <c r="E9" s="51" t="s">
        <v>62</v>
      </c>
      <c r="F9" s="73">
        <v>374.1</v>
      </c>
      <c r="G9" s="73">
        <v>0</v>
      </c>
      <c r="H9" s="73">
        <v>0</v>
      </c>
      <c r="I9" s="73">
        <v>300</v>
      </c>
      <c r="J9" s="73">
        <v>300</v>
      </c>
      <c r="K9" s="73">
        <v>300</v>
      </c>
    </row>
    <row r="10" spans="1:11" s="20" customFormat="1" ht="108.75" customHeight="1" x14ac:dyDescent="0.25">
      <c r="A10" s="76"/>
      <c r="B10" s="52"/>
      <c r="C10" s="52"/>
      <c r="D10" s="22" t="s">
        <v>59</v>
      </c>
      <c r="E10" s="52"/>
      <c r="F10" s="74"/>
      <c r="G10" s="74"/>
      <c r="H10" s="74"/>
      <c r="I10" s="74"/>
      <c r="J10" s="74"/>
      <c r="K10" s="74"/>
    </row>
    <row r="11" spans="1:11" s="20" customFormat="1" x14ac:dyDescent="0.25">
      <c r="A11" s="23" t="s">
        <v>30</v>
      </c>
      <c r="B11" s="77" t="s">
        <v>60</v>
      </c>
      <c r="C11" s="78"/>
      <c r="D11" s="78"/>
      <c r="E11" s="79"/>
      <c r="F11" s="24">
        <f>F12+F14+F16+F19+F21+F23+F25+F27+F29+F31</f>
        <v>21349.300000000003</v>
      </c>
      <c r="G11" s="24">
        <f t="shared" ref="G11:K11" si="1">G12+G14+G16+G19+G21+G23+G25+G27+G29+G31</f>
        <v>12962.7</v>
      </c>
      <c r="H11" s="24">
        <f t="shared" si="1"/>
        <v>12962.7</v>
      </c>
      <c r="I11" s="24">
        <f t="shared" si="1"/>
        <v>7697.3</v>
      </c>
      <c r="J11" s="24">
        <f t="shared" si="1"/>
        <v>7697.3</v>
      </c>
      <c r="K11" s="24">
        <f t="shared" si="1"/>
        <v>7697.3</v>
      </c>
    </row>
    <row r="12" spans="1:11" s="20" customFormat="1" ht="52.5" customHeight="1" x14ac:dyDescent="0.25">
      <c r="A12" s="75" t="s">
        <v>40</v>
      </c>
      <c r="B12" s="51" t="s">
        <v>121</v>
      </c>
      <c r="C12" s="51" t="s">
        <v>64</v>
      </c>
      <c r="D12" s="27" t="s">
        <v>81</v>
      </c>
      <c r="E12" s="57" t="s">
        <v>63</v>
      </c>
      <c r="F12" s="73">
        <v>832.5</v>
      </c>
      <c r="G12" s="73">
        <v>530</v>
      </c>
      <c r="H12" s="73">
        <v>530</v>
      </c>
      <c r="I12" s="73">
        <v>270</v>
      </c>
      <c r="J12" s="73">
        <v>270</v>
      </c>
      <c r="K12" s="73">
        <v>270</v>
      </c>
    </row>
    <row r="13" spans="1:11" ht="114.75" customHeight="1" x14ac:dyDescent="0.25">
      <c r="A13" s="76"/>
      <c r="B13" s="52"/>
      <c r="C13" s="52"/>
      <c r="D13" s="22" t="s">
        <v>59</v>
      </c>
      <c r="E13" s="58"/>
      <c r="F13" s="74"/>
      <c r="G13" s="74"/>
      <c r="H13" s="74"/>
      <c r="I13" s="74"/>
      <c r="J13" s="74"/>
      <c r="K13" s="74"/>
    </row>
    <row r="14" spans="1:11" ht="39.75" customHeight="1" x14ac:dyDescent="0.25">
      <c r="A14" s="75" t="s">
        <v>41</v>
      </c>
      <c r="B14" s="51" t="s">
        <v>122</v>
      </c>
      <c r="C14" s="51" t="s">
        <v>65</v>
      </c>
      <c r="D14" s="27" t="s">
        <v>81</v>
      </c>
      <c r="E14" s="51" t="s">
        <v>66</v>
      </c>
      <c r="F14" s="73">
        <v>5900</v>
      </c>
      <c r="G14" s="73">
        <v>6000</v>
      </c>
      <c r="H14" s="73">
        <v>6000</v>
      </c>
      <c r="I14" s="73">
        <v>1300</v>
      </c>
      <c r="J14" s="73">
        <v>1300</v>
      </c>
      <c r="K14" s="73">
        <v>1300</v>
      </c>
    </row>
    <row r="15" spans="1:11" ht="70.5" customHeight="1" x14ac:dyDescent="0.25">
      <c r="A15" s="76"/>
      <c r="B15" s="52"/>
      <c r="C15" s="52"/>
      <c r="D15" s="22" t="s">
        <v>59</v>
      </c>
      <c r="E15" s="52"/>
      <c r="F15" s="74"/>
      <c r="G15" s="74"/>
      <c r="H15" s="74"/>
      <c r="I15" s="74"/>
      <c r="J15" s="74"/>
      <c r="K15" s="74"/>
    </row>
    <row r="16" spans="1:11" ht="54.75" customHeight="1" x14ac:dyDescent="0.25">
      <c r="A16" s="75" t="s">
        <v>42</v>
      </c>
      <c r="B16" s="51" t="s">
        <v>123</v>
      </c>
      <c r="C16" s="51" t="s">
        <v>67</v>
      </c>
      <c r="D16" s="22" t="s">
        <v>81</v>
      </c>
      <c r="E16" s="57" t="s">
        <v>68</v>
      </c>
      <c r="F16" s="25">
        <f>F17+F18</f>
        <v>11141.7</v>
      </c>
      <c r="G16" s="25">
        <f t="shared" ref="G16:K16" si="2">G17+G18</f>
        <v>3628</v>
      </c>
      <c r="H16" s="25">
        <f t="shared" si="2"/>
        <v>3628</v>
      </c>
      <c r="I16" s="25">
        <f t="shared" si="2"/>
        <v>680.30000000000007</v>
      </c>
      <c r="J16" s="25">
        <f t="shared" si="2"/>
        <v>680.30000000000007</v>
      </c>
      <c r="K16" s="25">
        <f t="shared" si="2"/>
        <v>680.30000000000007</v>
      </c>
    </row>
    <row r="17" spans="1:11" ht="78.75" customHeight="1" x14ac:dyDescent="0.25">
      <c r="A17" s="80"/>
      <c r="B17" s="81"/>
      <c r="C17" s="81"/>
      <c r="D17" s="27" t="s">
        <v>59</v>
      </c>
      <c r="E17" s="82"/>
      <c r="F17" s="24">
        <v>164.7</v>
      </c>
      <c r="G17" s="24">
        <v>53.6</v>
      </c>
      <c r="H17" s="24">
        <v>53.6</v>
      </c>
      <c r="I17" s="24">
        <v>10.199999999999999</v>
      </c>
      <c r="J17" s="24">
        <v>10.199999999999999</v>
      </c>
      <c r="K17" s="24">
        <v>10.199999999999999</v>
      </c>
    </row>
    <row r="18" spans="1:11" ht="190.5" customHeight="1" x14ac:dyDescent="0.25">
      <c r="A18" s="76"/>
      <c r="B18" s="52"/>
      <c r="C18" s="52"/>
      <c r="D18" s="27" t="s">
        <v>82</v>
      </c>
      <c r="E18" s="58"/>
      <c r="F18" s="24">
        <v>10977</v>
      </c>
      <c r="G18" s="24">
        <v>3574.4</v>
      </c>
      <c r="H18" s="26">
        <v>3574.4</v>
      </c>
      <c r="I18" s="26">
        <v>670.1</v>
      </c>
      <c r="J18" s="26">
        <v>670.1</v>
      </c>
      <c r="K18" s="26">
        <v>670.1</v>
      </c>
    </row>
    <row r="19" spans="1:11" ht="42.75" customHeight="1" x14ac:dyDescent="0.25">
      <c r="A19" s="75" t="s">
        <v>43</v>
      </c>
      <c r="B19" s="51" t="s">
        <v>174</v>
      </c>
      <c r="C19" s="51" t="s">
        <v>69</v>
      </c>
      <c r="D19" s="28" t="s">
        <v>81</v>
      </c>
      <c r="E19" s="57" t="s">
        <v>70</v>
      </c>
      <c r="F19" s="73">
        <v>50</v>
      </c>
      <c r="G19" s="73">
        <v>50</v>
      </c>
      <c r="H19" s="73">
        <v>50</v>
      </c>
      <c r="I19" s="73">
        <v>10</v>
      </c>
      <c r="J19" s="73">
        <v>10</v>
      </c>
      <c r="K19" s="73">
        <v>10</v>
      </c>
    </row>
    <row r="20" spans="1:11" ht="75" x14ac:dyDescent="0.25">
      <c r="A20" s="76"/>
      <c r="B20" s="52"/>
      <c r="C20" s="52"/>
      <c r="D20" s="22" t="s">
        <v>59</v>
      </c>
      <c r="E20" s="58"/>
      <c r="F20" s="74"/>
      <c r="G20" s="74"/>
      <c r="H20" s="74"/>
      <c r="I20" s="74"/>
      <c r="J20" s="74"/>
      <c r="K20" s="74"/>
    </row>
    <row r="21" spans="1:11" ht="37.5" customHeight="1" x14ac:dyDescent="0.25">
      <c r="A21" s="75" t="s">
        <v>71</v>
      </c>
      <c r="B21" s="51" t="s">
        <v>124</v>
      </c>
      <c r="C21" s="51" t="s">
        <v>72</v>
      </c>
      <c r="D21" s="28" t="s">
        <v>81</v>
      </c>
      <c r="E21" s="57" t="s">
        <v>73</v>
      </c>
      <c r="F21" s="73">
        <v>216.7</v>
      </c>
      <c r="G21" s="73">
        <v>216.7</v>
      </c>
      <c r="H21" s="73">
        <v>216.7</v>
      </c>
      <c r="I21" s="73">
        <v>302</v>
      </c>
      <c r="J21" s="73">
        <v>302</v>
      </c>
      <c r="K21" s="73">
        <v>302</v>
      </c>
    </row>
    <row r="22" spans="1:11" ht="75" x14ac:dyDescent="0.25">
      <c r="A22" s="76"/>
      <c r="B22" s="52"/>
      <c r="C22" s="52"/>
      <c r="D22" s="22" t="s">
        <v>59</v>
      </c>
      <c r="E22" s="58"/>
      <c r="F22" s="74"/>
      <c r="G22" s="74"/>
      <c r="H22" s="74"/>
      <c r="I22" s="74"/>
      <c r="J22" s="74"/>
      <c r="K22" s="74"/>
    </row>
    <row r="23" spans="1:11" ht="39.75" customHeight="1" x14ac:dyDescent="0.25">
      <c r="A23" s="75" t="s">
        <v>74</v>
      </c>
      <c r="B23" s="51" t="s">
        <v>175</v>
      </c>
      <c r="C23" s="51" t="s">
        <v>75</v>
      </c>
      <c r="D23" s="28" t="s">
        <v>81</v>
      </c>
      <c r="E23" s="57" t="s">
        <v>88</v>
      </c>
      <c r="F23" s="73">
        <v>220</v>
      </c>
      <c r="G23" s="73">
        <v>100</v>
      </c>
      <c r="H23" s="73">
        <v>100</v>
      </c>
      <c r="I23" s="73">
        <v>5135</v>
      </c>
      <c r="J23" s="73">
        <v>5135</v>
      </c>
      <c r="K23" s="73">
        <v>5135</v>
      </c>
    </row>
    <row r="24" spans="1:11" ht="96" customHeight="1" x14ac:dyDescent="0.25">
      <c r="A24" s="76"/>
      <c r="B24" s="52"/>
      <c r="C24" s="52"/>
      <c r="D24" s="22" t="s">
        <v>59</v>
      </c>
      <c r="E24" s="58"/>
      <c r="F24" s="74"/>
      <c r="G24" s="74"/>
      <c r="H24" s="74"/>
      <c r="I24" s="74"/>
      <c r="J24" s="74"/>
      <c r="K24" s="74"/>
    </row>
    <row r="25" spans="1:11" s="37" customFormat="1" ht="30" customHeight="1" x14ac:dyDescent="0.25">
      <c r="A25" s="70" t="s">
        <v>105</v>
      </c>
      <c r="B25" s="71" t="s">
        <v>125</v>
      </c>
      <c r="C25" s="71" t="s">
        <v>75</v>
      </c>
      <c r="D25" s="38" t="s">
        <v>81</v>
      </c>
      <c r="E25" s="72" t="s">
        <v>88</v>
      </c>
      <c r="F25" s="69">
        <v>1210.4000000000001</v>
      </c>
      <c r="G25" s="69">
        <v>680</v>
      </c>
      <c r="H25" s="69">
        <v>680</v>
      </c>
      <c r="I25" s="69">
        <v>0</v>
      </c>
      <c r="J25" s="69">
        <v>0</v>
      </c>
      <c r="K25" s="69">
        <v>0</v>
      </c>
    </row>
    <row r="26" spans="1:11" s="37" customFormat="1" ht="117.75" customHeight="1" x14ac:dyDescent="0.25">
      <c r="A26" s="70"/>
      <c r="B26" s="71"/>
      <c r="C26" s="71"/>
      <c r="D26" s="38" t="s">
        <v>59</v>
      </c>
      <c r="E26" s="72"/>
      <c r="F26" s="69"/>
      <c r="G26" s="69"/>
      <c r="H26" s="69"/>
      <c r="I26" s="69"/>
      <c r="J26" s="69"/>
      <c r="K26" s="69"/>
    </row>
    <row r="27" spans="1:11" s="37" customFormat="1" ht="30" customHeight="1" x14ac:dyDescent="0.25">
      <c r="A27" s="70" t="s">
        <v>106</v>
      </c>
      <c r="B27" s="71" t="s">
        <v>126</v>
      </c>
      <c r="C27" s="71" t="s">
        <v>75</v>
      </c>
      <c r="D27" s="33" t="s">
        <v>81</v>
      </c>
      <c r="E27" s="71" t="s">
        <v>88</v>
      </c>
      <c r="F27" s="69">
        <v>5</v>
      </c>
      <c r="G27" s="69">
        <v>5</v>
      </c>
      <c r="H27" s="69">
        <v>5</v>
      </c>
      <c r="I27" s="69">
        <v>0</v>
      </c>
      <c r="J27" s="69">
        <v>0</v>
      </c>
      <c r="K27" s="69">
        <v>0</v>
      </c>
    </row>
    <row r="28" spans="1:11" s="37" customFormat="1" ht="123.75" customHeight="1" x14ac:dyDescent="0.25">
      <c r="A28" s="70"/>
      <c r="B28" s="71"/>
      <c r="C28" s="71"/>
      <c r="D28" s="33" t="s">
        <v>59</v>
      </c>
      <c r="E28" s="71"/>
      <c r="F28" s="69"/>
      <c r="G28" s="69"/>
      <c r="H28" s="69"/>
      <c r="I28" s="69"/>
      <c r="J28" s="69"/>
      <c r="K28" s="69"/>
    </row>
    <row r="29" spans="1:11" s="37" customFormat="1" ht="45" customHeight="1" x14ac:dyDescent="0.25">
      <c r="A29" s="70" t="s">
        <v>107</v>
      </c>
      <c r="B29" s="71" t="s">
        <v>127</v>
      </c>
      <c r="C29" s="71" t="s">
        <v>75</v>
      </c>
      <c r="D29" s="33" t="s">
        <v>81</v>
      </c>
      <c r="E29" s="71" t="s">
        <v>88</v>
      </c>
      <c r="F29" s="69">
        <v>50</v>
      </c>
      <c r="G29" s="69">
        <v>30</v>
      </c>
      <c r="H29" s="69">
        <v>30</v>
      </c>
      <c r="I29" s="69">
        <v>0</v>
      </c>
      <c r="J29" s="69">
        <v>0</v>
      </c>
      <c r="K29" s="69">
        <v>0</v>
      </c>
    </row>
    <row r="30" spans="1:11" s="37" customFormat="1" ht="107.25" customHeight="1" x14ac:dyDescent="0.25">
      <c r="A30" s="70"/>
      <c r="B30" s="71"/>
      <c r="C30" s="71"/>
      <c r="D30" s="33" t="s">
        <v>59</v>
      </c>
      <c r="E30" s="71"/>
      <c r="F30" s="69"/>
      <c r="G30" s="69"/>
      <c r="H30" s="69"/>
      <c r="I30" s="69"/>
      <c r="J30" s="69"/>
      <c r="K30" s="69"/>
    </row>
    <row r="31" spans="1:11" s="37" customFormat="1" ht="49.5" customHeight="1" x14ac:dyDescent="0.25">
      <c r="A31" s="70" t="s">
        <v>108</v>
      </c>
      <c r="B31" s="71" t="s">
        <v>128</v>
      </c>
      <c r="C31" s="71" t="s">
        <v>75</v>
      </c>
      <c r="D31" s="33" t="s">
        <v>81</v>
      </c>
      <c r="E31" s="71" t="s">
        <v>88</v>
      </c>
      <c r="F31" s="69">
        <v>1723</v>
      </c>
      <c r="G31" s="69">
        <v>1723</v>
      </c>
      <c r="H31" s="69">
        <v>1723</v>
      </c>
      <c r="I31" s="69">
        <v>0</v>
      </c>
      <c r="J31" s="69">
        <v>0</v>
      </c>
      <c r="K31" s="69">
        <v>0</v>
      </c>
    </row>
    <row r="32" spans="1:11" s="37" customFormat="1" ht="101.25" customHeight="1" x14ac:dyDescent="0.25">
      <c r="A32" s="70"/>
      <c r="B32" s="71"/>
      <c r="C32" s="71"/>
      <c r="D32" s="33" t="s">
        <v>59</v>
      </c>
      <c r="E32" s="71"/>
      <c r="F32" s="69"/>
      <c r="G32" s="69"/>
      <c r="H32" s="69"/>
      <c r="I32" s="69"/>
      <c r="J32" s="69"/>
      <c r="K32" s="69"/>
    </row>
  </sheetData>
  <mergeCells count="115">
    <mergeCell ref="H1:K1"/>
    <mergeCell ref="E9:E10"/>
    <mergeCell ref="F9:F10"/>
    <mergeCell ref="G9:G10"/>
    <mergeCell ref="H9:H10"/>
    <mergeCell ref="I9:I10"/>
    <mergeCell ref="J9:J10"/>
    <mergeCell ref="B7:K7"/>
    <mergeCell ref="B8:E8"/>
    <mergeCell ref="K9:K10"/>
    <mergeCell ref="A2:K2"/>
    <mergeCell ref="A4:A5"/>
    <mergeCell ref="B4:B5"/>
    <mergeCell ref="C4:C5"/>
    <mergeCell ref="D4:D5"/>
    <mergeCell ref="E4:E5"/>
    <mergeCell ref="F4:K4"/>
    <mergeCell ref="A9:A10"/>
    <mergeCell ref="B9:B10"/>
    <mergeCell ref="C9:C10"/>
    <mergeCell ref="A16:A18"/>
    <mergeCell ref="B16:B18"/>
    <mergeCell ref="C16:C18"/>
    <mergeCell ref="E16:E18"/>
    <mergeCell ref="G14:G15"/>
    <mergeCell ref="H14:H15"/>
    <mergeCell ref="I14:I15"/>
    <mergeCell ref="F12:F13"/>
    <mergeCell ref="G12:G13"/>
    <mergeCell ref="H12:H13"/>
    <mergeCell ref="I12:I13"/>
    <mergeCell ref="J14:J15"/>
    <mergeCell ref="K14:K15"/>
    <mergeCell ref="A14:A15"/>
    <mergeCell ref="B14:B15"/>
    <mergeCell ref="C14:C15"/>
    <mergeCell ref="E14:E15"/>
    <mergeCell ref="F14:F15"/>
    <mergeCell ref="B11:E11"/>
    <mergeCell ref="A12:A13"/>
    <mergeCell ref="B12:B13"/>
    <mergeCell ref="C12:C13"/>
    <mergeCell ref="E12:E13"/>
    <mergeCell ref="J12:J13"/>
    <mergeCell ref="K12:K13"/>
    <mergeCell ref="G19:G20"/>
    <mergeCell ref="H19:H20"/>
    <mergeCell ref="I19:I20"/>
    <mergeCell ref="J19:J20"/>
    <mergeCell ref="K19:K20"/>
    <mergeCell ref="A19:A20"/>
    <mergeCell ref="B19:B20"/>
    <mergeCell ref="C19:C20"/>
    <mergeCell ref="E19:E20"/>
    <mergeCell ref="F19:F20"/>
    <mergeCell ref="G21:G22"/>
    <mergeCell ref="H21:H22"/>
    <mergeCell ref="I21:I22"/>
    <mergeCell ref="J21:J22"/>
    <mergeCell ref="K21:K22"/>
    <mergeCell ref="A21:A22"/>
    <mergeCell ref="B21:B22"/>
    <mergeCell ref="C21:C22"/>
    <mergeCell ref="E21:E22"/>
    <mergeCell ref="F21:F22"/>
    <mergeCell ref="G23:G24"/>
    <mergeCell ref="H23:H24"/>
    <mergeCell ref="I23:I24"/>
    <mergeCell ref="J23:J24"/>
    <mergeCell ref="K23:K24"/>
    <mergeCell ref="A23:A24"/>
    <mergeCell ref="B23:B24"/>
    <mergeCell ref="C23:C24"/>
    <mergeCell ref="E23:E24"/>
    <mergeCell ref="F23:F24"/>
    <mergeCell ref="G25:G26"/>
    <mergeCell ref="H25:H26"/>
    <mergeCell ref="I25:I26"/>
    <mergeCell ref="J25:J26"/>
    <mergeCell ref="K25:K26"/>
    <mergeCell ref="A25:A26"/>
    <mergeCell ref="B25:B26"/>
    <mergeCell ref="C25:C26"/>
    <mergeCell ref="E25:E26"/>
    <mergeCell ref="F25:F26"/>
    <mergeCell ref="G27:G28"/>
    <mergeCell ref="H27:H28"/>
    <mergeCell ref="I27:I28"/>
    <mergeCell ref="J27:J28"/>
    <mergeCell ref="K27:K28"/>
    <mergeCell ref="E27:E28"/>
    <mergeCell ref="C27:C28"/>
    <mergeCell ref="B27:B28"/>
    <mergeCell ref="A27:A28"/>
    <mergeCell ref="F27:F28"/>
    <mergeCell ref="G29:G30"/>
    <mergeCell ref="H29:H30"/>
    <mergeCell ref="I29:I30"/>
    <mergeCell ref="J29:J30"/>
    <mergeCell ref="K29:K30"/>
    <mergeCell ref="A29:A30"/>
    <mergeCell ref="B29:B30"/>
    <mergeCell ref="C29:C30"/>
    <mergeCell ref="E29:E30"/>
    <mergeCell ref="F29:F30"/>
    <mergeCell ref="G31:G32"/>
    <mergeCell ref="H31:H32"/>
    <mergeCell ref="I31:I32"/>
    <mergeCell ref="J31:J32"/>
    <mergeCell ref="K31:K32"/>
    <mergeCell ref="A31:A32"/>
    <mergeCell ref="B31:B32"/>
    <mergeCell ref="C31:C32"/>
    <mergeCell ref="E31:E32"/>
    <mergeCell ref="F31:F32"/>
  </mergeCells>
  <pageMargins left="0.7" right="0.7" top="0.75" bottom="0.75" header="0.3" footer="0.3"/>
  <pageSetup paperSize="9" scale="75" orientation="landscape" r:id="rId1"/>
  <rowBreaks count="3" manualBreakCount="3">
    <brk id="10" max="16383" man="1"/>
    <brk id="18" max="16383" man="1"/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Финансовое обеспечение МП</vt:lpstr>
      <vt:lpstr>1Финансовое обеспечение проекта</vt:lpstr>
      <vt:lpstr>2Финансовое обеспечение </vt:lpstr>
      <vt:lpstr>Финансовое обесп 2 процесса</vt:lpstr>
      <vt:lpstr>Характеристика МП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2025-01-29T12:48:54Z</cp:lastPrinted>
  <dcterms:created xsi:type="dcterms:W3CDTF">2024-08-28T05:21:30Z</dcterms:created>
  <dcterms:modified xsi:type="dcterms:W3CDTF">2025-02-05T06:34:12Z</dcterms:modified>
</cp:coreProperties>
</file>