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8800" windowHeight="11730" tabRatio="737"/>
  </bookViews>
  <sheets>
    <sheet name="табл.4 Паспорт МП" sheetId="1" r:id="rId1"/>
    <sheet name="Форма 2 Характеристика" sheetId="2" r:id="rId2"/>
    <sheet name="Мун.проект финансирование" sheetId="6" r:id="rId3"/>
    <sheet name="КПМ финансирвоание" sheetId="5" r:id="rId4"/>
  </sheets>
  <definedNames>
    <definedName name="_Hlk176191604" localSheetId="1">'Форма 2 Характеристика'!$B$49</definedName>
    <definedName name="_xlnm._FilterDatabase" localSheetId="0" hidden="1">'табл.4 Паспорт МП'!$A$9:$O$159</definedName>
    <definedName name="_xlnm.Print_Area" localSheetId="3">'КПМ финансирвоание'!$B$1:$J$85</definedName>
    <definedName name="_xlnm.Print_Area" localSheetId="2">'Мун.проект финансирование'!$B$1:$J$318</definedName>
    <definedName name="_xlnm.Print_Area" localSheetId="0">'табл.4 Паспорт МП'!$B$1:$K$164</definedName>
    <definedName name="_xlnm.Print_Area" localSheetId="1">'Форма 2 Характеристика'!$B$1:$L$69</definedName>
  </definedNames>
  <calcPr calcId="145621"/>
</workbook>
</file>

<file path=xl/calcChain.xml><?xml version="1.0" encoding="utf-8"?>
<calcChain xmlns="http://schemas.openxmlformats.org/spreadsheetml/2006/main">
  <c r="E19" i="1" l="1"/>
  <c r="F19" i="1"/>
  <c r="G19" i="1"/>
  <c r="H19" i="1"/>
  <c r="I19" i="1"/>
  <c r="J19" i="1"/>
  <c r="H18" i="1"/>
  <c r="I18" i="1"/>
  <c r="J18" i="1"/>
  <c r="F17" i="1"/>
  <c r="G17" i="1"/>
  <c r="H17" i="1"/>
  <c r="I17" i="1"/>
  <c r="J17" i="1"/>
  <c r="F16" i="1"/>
  <c r="F11" i="1" s="1"/>
  <c r="G16" i="1"/>
  <c r="G11" i="1" s="1"/>
  <c r="H16" i="1"/>
  <c r="H11" i="1" s="1"/>
  <c r="I16" i="1"/>
  <c r="I11" i="1" s="1"/>
  <c r="J16" i="1"/>
  <c r="J11" i="1" s="1"/>
  <c r="H15" i="1"/>
  <c r="I15" i="1"/>
  <c r="J15" i="1"/>
  <c r="E17" i="1"/>
  <c r="E12" i="1" s="1"/>
  <c r="E18" i="1"/>
  <c r="E13" i="1" s="1"/>
  <c r="E16" i="1"/>
  <c r="E11" i="1" s="1"/>
  <c r="E10" i="1" s="1"/>
  <c r="G76" i="5"/>
  <c r="H76" i="5"/>
  <c r="I76" i="5"/>
  <c r="E40" i="5"/>
  <c r="F40" i="5"/>
  <c r="D40" i="5"/>
  <c r="K164" i="1"/>
  <c r="K142" i="1"/>
  <c r="E90" i="1"/>
  <c r="F90" i="1"/>
  <c r="K102" i="1"/>
  <c r="K101" i="1"/>
  <c r="K100" i="1"/>
  <c r="K99" i="1"/>
  <c r="E139" i="1"/>
  <c r="H139" i="1"/>
  <c r="I139" i="1"/>
  <c r="J139" i="1"/>
  <c r="E304" i="6" l="1"/>
  <c r="E305" i="6"/>
  <c r="E306" i="6"/>
  <c r="E303" i="6"/>
  <c r="E143" i="6"/>
  <c r="F143" i="6"/>
  <c r="E144" i="6"/>
  <c r="F144" i="6"/>
  <c r="E145" i="6"/>
  <c r="F145" i="6"/>
  <c r="F142" i="6"/>
  <c r="E142" i="6"/>
  <c r="D143" i="6"/>
  <c r="D144" i="6"/>
  <c r="D145" i="6"/>
  <c r="D142" i="6"/>
  <c r="D105" i="6"/>
  <c r="D106" i="6"/>
  <c r="D107" i="6"/>
  <c r="E105" i="6"/>
  <c r="E104" i="6"/>
  <c r="D104" i="6"/>
  <c r="J128" i="6"/>
  <c r="J130" i="6"/>
  <c r="J131" i="6"/>
  <c r="J129" i="6"/>
  <c r="E106" i="6"/>
  <c r="J117" i="6"/>
  <c r="J118" i="6"/>
  <c r="J119" i="6"/>
  <c r="J116" i="6"/>
  <c r="J122" i="6"/>
  <c r="J123" i="6"/>
  <c r="J124" i="6"/>
  <c r="J125" i="6"/>
  <c r="E71" i="1"/>
  <c r="F107" i="1"/>
  <c r="G134" i="1"/>
  <c r="F134" i="1"/>
  <c r="E134" i="1"/>
  <c r="E160" i="1"/>
  <c r="G158" i="1"/>
  <c r="F158" i="1"/>
  <c r="E129" i="1"/>
  <c r="G160" i="1"/>
  <c r="F160" i="1"/>
  <c r="K141" i="1"/>
  <c r="K143" i="1"/>
  <c r="K144" i="1"/>
  <c r="K145" i="1"/>
  <c r="K147" i="1"/>
  <c r="K156" i="1"/>
  <c r="K157" i="1"/>
  <c r="K158" i="1"/>
  <c r="K152" i="1"/>
  <c r="K153" i="1"/>
  <c r="K155" i="1"/>
  <c r="K149" i="1"/>
  <c r="K151" i="1"/>
  <c r="K148" i="1"/>
  <c r="K126" i="1"/>
  <c r="K127" i="1"/>
  <c r="K128" i="1"/>
  <c r="K125" i="1"/>
  <c r="F120" i="1"/>
  <c r="G107" i="1"/>
  <c r="E107" i="1"/>
  <c r="K116" i="1"/>
  <c r="K117" i="1"/>
  <c r="K118" i="1"/>
  <c r="K119" i="1"/>
  <c r="H107" i="1"/>
  <c r="I107" i="1"/>
  <c r="J107" i="1"/>
  <c r="K113" i="1"/>
  <c r="K114" i="1"/>
  <c r="K115" i="1"/>
  <c r="K112" i="1"/>
  <c r="K98" i="1"/>
  <c r="K103" i="1"/>
  <c r="K104" i="1"/>
  <c r="K105" i="1"/>
  <c r="K96" i="1"/>
  <c r="E85" i="1"/>
  <c r="E35" i="1"/>
  <c r="E40" i="1"/>
  <c r="F45" i="1"/>
  <c r="E45" i="1"/>
  <c r="F50" i="1"/>
  <c r="E50" i="1"/>
  <c r="F55" i="1"/>
  <c r="E55" i="1"/>
  <c r="G71" i="1"/>
  <c r="F71" i="1"/>
  <c r="G80" i="1"/>
  <c r="F80" i="1"/>
  <c r="E80" i="1"/>
  <c r="K26" i="1"/>
  <c r="K24" i="1"/>
  <c r="J25" i="1"/>
  <c r="I25" i="1"/>
  <c r="H25" i="1"/>
  <c r="G25" i="1"/>
  <c r="F25" i="1"/>
  <c r="E25" i="1"/>
  <c r="F139" i="1" l="1"/>
  <c r="F18" i="1"/>
  <c r="F15" i="1" s="1"/>
  <c r="G139" i="1"/>
  <c r="G18" i="1"/>
  <c r="G15" i="1" s="1"/>
  <c r="E15" i="1"/>
  <c r="K25" i="1"/>
  <c r="K139" i="1" l="1"/>
  <c r="J85" i="5"/>
  <c r="J84" i="5"/>
  <c r="J83" i="5"/>
  <c r="J82" i="5"/>
  <c r="J81" i="5"/>
  <c r="I81" i="5"/>
  <c r="H81" i="5"/>
  <c r="G81" i="5"/>
  <c r="J115" i="6"/>
  <c r="E302" i="6"/>
  <c r="J163" i="6"/>
  <c r="J162" i="6"/>
  <c r="J161" i="6"/>
  <c r="J160" i="6"/>
  <c r="I159" i="6"/>
  <c r="H159" i="6"/>
  <c r="G159" i="6"/>
  <c r="J159" i="6" s="1"/>
  <c r="J157" i="6"/>
  <c r="J156" i="6"/>
  <c r="J155" i="6"/>
  <c r="J154" i="6"/>
  <c r="I153" i="6"/>
  <c r="H153" i="6"/>
  <c r="G153" i="6"/>
  <c r="J17" i="5"/>
  <c r="J16" i="5"/>
  <c r="J15" i="5"/>
  <c r="J14" i="5"/>
  <c r="I13" i="5"/>
  <c r="H13" i="5"/>
  <c r="G13" i="5"/>
  <c r="F13" i="5"/>
  <c r="E13" i="5"/>
  <c r="D13" i="5"/>
  <c r="J13" i="5" s="1"/>
  <c r="J80" i="5"/>
  <c r="J79" i="5"/>
  <c r="J78" i="5"/>
  <c r="J77" i="5"/>
  <c r="J76" i="5" s="1"/>
  <c r="J69" i="5"/>
  <c r="J68" i="5"/>
  <c r="J67" i="5"/>
  <c r="J66" i="5"/>
  <c r="J65" i="5"/>
  <c r="I65" i="5"/>
  <c r="H65" i="5"/>
  <c r="G65" i="5"/>
  <c r="J64" i="5"/>
  <c r="J63" i="5"/>
  <c r="J62" i="5"/>
  <c r="J61" i="5"/>
  <c r="J60" i="5"/>
  <c r="I60" i="5"/>
  <c r="H60" i="5"/>
  <c r="G60" i="5"/>
  <c r="J59" i="5"/>
  <c r="J58" i="5"/>
  <c r="J57" i="5"/>
  <c r="J56" i="5"/>
  <c r="J55" i="5"/>
  <c r="I55" i="5"/>
  <c r="H55" i="5"/>
  <c r="G55" i="5"/>
  <c r="J54" i="5"/>
  <c r="J53" i="5"/>
  <c r="J52" i="5"/>
  <c r="J51" i="5"/>
  <c r="J50" i="5"/>
  <c r="I50" i="5"/>
  <c r="H50" i="5"/>
  <c r="G50" i="5"/>
  <c r="J49" i="5"/>
  <c r="J48" i="5"/>
  <c r="J47" i="5"/>
  <c r="J46" i="5"/>
  <c r="I45" i="5"/>
  <c r="I40" i="5" s="1"/>
  <c r="H45" i="5"/>
  <c r="H40" i="5" s="1"/>
  <c r="G45" i="5"/>
  <c r="J33" i="5"/>
  <c r="J32" i="5"/>
  <c r="J31" i="5"/>
  <c r="J30" i="5"/>
  <c r="I29" i="5"/>
  <c r="H29" i="5"/>
  <c r="G29" i="5"/>
  <c r="F29" i="5"/>
  <c r="E29" i="5"/>
  <c r="D29" i="5"/>
  <c r="J29" i="5" s="1"/>
  <c r="J44" i="5"/>
  <c r="J43" i="5"/>
  <c r="J42" i="5"/>
  <c r="J41" i="5"/>
  <c r="J28" i="5"/>
  <c r="J27" i="5"/>
  <c r="J26" i="5"/>
  <c r="J25" i="5"/>
  <c r="I24" i="5"/>
  <c r="H24" i="5"/>
  <c r="G24" i="5"/>
  <c r="F24" i="5"/>
  <c r="E24" i="5"/>
  <c r="D24" i="5"/>
  <c r="J24" i="5" s="1"/>
  <c r="J153" i="6" l="1"/>
  <c r="J45" i="5"/>
  <c r="J40" i="5" s="1"/>
  <c r="G40" i="5"/>
  <c r="G38" i="2"/>
  <c r="F61" i="1"/>
  <c r="E61" i="1"/>
  <c r="E60" i="1" s="1"/>
  <c r="G28" i="2" s="1"/>
  <c r="E30" i="1"/>
  <c r="G90" i="1"/>
  <c r="K95" i="1"/>
  <c r="H90" i="1"/>
  <c r="I90" i="1"/>
  <c r="J90" i="1"/>
  <c r="K97" i="1"/>
  <c r="K94" i="1"/>
  <c r="K91" i="1"/>
  <c r="K92" i="1"/>
  <c r="K93" i="1"/>
  <c r="K108" i="1"/>
  <c r="K109" i="1"/>
  <c r="K110" i="1"/>
  <c r="K111" i="1"/>
  <c r="K121" i="1"/>
  <c r="K122" i="1"/>
  <c r="K123" i="1"/>
  <c r="K124" i="1"/>
  <c r="E120" i="1"/>
  <c r="G50" i="2" s="1"/>
  <c r="G120" i="1"/>
  <c r="H120" i="1"/>
  <c r="I120" i="1"/>
  <c r="J120" i="1"/>
  <c r="K90" i="1" l="1"/>
  <c r="K107" i="1"/>
  <c r="K120" i="1"/>
  <c r="E263" i="6" l="1"/>
  <c r="F263" i="6"/>
  <c r="G263" i="6"/>
  <c r="H263" i="6"/>
  <c r="E262" i="6"/>
  <c r="F262" i="6"/>
  <c r="G262" i="6"/>
  <c r="H262" i="6"/>
  <c r="E261" i="6"/>
  <c r="F261" i="6"/>
  <c r="D263" i="6"/>
  <c r="D262" i="6"/>
  <c r="D261" i="6"/>
  <c r="H71" i="1"/>
  <c r="H33" i="2"/>
  <c r="E210" i="6"/>
  <c r="D213" i="6"/>
  <c r="D211" i="6"/>
  <c r="E66" i="1"/>
  <c r="G61" i="1"/>
  <c r="H61" i="1"/>
  <c r="I61" i="1"/>
  <c r="I60" i="1" s="1"/>
  <c r="F60" i="1"/>
  <c r="H28" i="2" s="1"/>
  <c r="K64" i="1"/>
  <c r="E192" i="6"/>
  <c r="E193" i="6"/>
  <c r="E191" i="6"/>
  <c r="D193" i="6"/>
  <c r="D191" i="6"/>
  <c r="E177" i="6"/>
  <c r="I171" i="6"/>
  <c r="H171" i="6"/>
  <c r="G171" i="6"/>
  <c r="E171" i="6"/>
  <c r="F171" i="6"/>
  <c r="D171" i="6"/>
  <c r="K57" i="1"/>
  <c r="K56" i="1"/>
  <c r="K58" i="1"/>
  <c r="G55" i="1"/>
  <c r="H55" i="1"/>
  <c r="I55" i="1"/>
  <c r="J55" i="1"/>
  <c r="E90" i="6"/>
  <c r="D85" i="6"/>
  <c r="F55" i="6"/>
  <c r="E55" i="6"/>
  <c r="D55" i="6"/>
  <c r="D52" i="6" s="1"/>
  <c r="E53" i="6"/>
  <c r="F53" i="6"/>
  <c r="K41" i="1"/>
  <c r="F40" i="1"/>
  <c r="D46" i="6"/>
  <c r="E46" i="6"/>
  <c r="E33" i="6"/>
  <c r="D33" i="6"/>
  <c r="E27" i="6"/>
  <c r="D27" i="6"/>
  <c r="D14" i="6"/>
  <c r="D8" i="6"/>
  <c r="F27" i="6"/>
  <c r="G27" i="6"/>
  <c r="H27" i="6"/>
  <c r="I27" i="6"/>
  <c r="F33" i="6"/>
  <c r="G33" i="6"/>
  <c r="H33" i="6"/>
  <c r="I33" i="6"/>
  <c r="K32" i="1"/>
  <c r="K31" i="1"/>
  <c r="F30" i="1"/>
  <c r="G30" i="1"/>
  <c r="H30" i="1"/>
  <c r="I30" i="1"/>
  <c r="J30" i="1"/>
  <c r="F20" i="1"/>
  <c r="G20" i="1"/>
  <c r="H20" i="1"/>
  <c r="I20" i="1"/>
  <c r="J20" i="1"/>
  <c r="E20" i="1"/>
  <c r="F129" i="1"/>
  <c r="G68" i="2"/>
  <c r="H160" i="1"/>
  <c r="I160" i="1"/>
  <c r="J160" i="1"/>
  <c r="G36" i="2"/>
  <c r="K130" i="1"/>
  <c r="G129" i="1"/>
  <c r="H129" i="1"/>
  <c r="I129" i="1"/>
  <c r="J129" i="1"/>
  <c r="G56" i="2"/>
  <c r="H134" i="1"/>
  <c r="I134" i="1"/>
  <c r="J134" i="1"/>
  <c r="E190" i="6" l="1"/>
  <c r="K129" i="1"/>
  <c r="K20" i="1"/>
  <c r="K55" i="1"/>
  <c r="J33" i="6"/>
  <c r="J27" i="6"/>
  <c r="K30" i="1"/>
  <c r="J318" i="6"/>
  <c r="J317" i="6"/>
  <c r="J316" i="6"/>
  <c r="J315" i="6"/>
  <c r="I314" i="6"/>
  <c r="H314" i="6"/>
  <c r="G314" i="6"/>
  <c r="F314" i="6"/>
  <c r="E314" i="6"/>
  <c r="J314" i="6" s="1"/>
  <c r="J312" i="6"/>
  <c r="J311" i="6"/>
  <c r="J310" i="6"/>
  <c r="J309" i="6"/>
  <c r="I308" i="6"/>
  <c r="H308" i="6"/>
  <c r="G308" i="6"/>
  <c r="F308" i="6"/>
  <c r="E308" i="6"/>
  <c r="J306" i="6"/>
  <c r="J305" i="6"/>
  <c r="J304" i="6"/>
  <c r="J303" i="6"/>
  <c r="I302" i="6"/>
  <c r="H302" i="6"/>
  <c r="G302" i="6"/>
  <c r="F302" i="6"/>
  <c r="J291" i="6"/>
  <c r="J290" i="6"/>
  <c r="J289" i="6"/>
  <c r="J288" i="6"/>
  <c r="I287" i="6"/>
  <c r="H287" i="6"/>
  <c r="G287" i="6"/>
  <c r="F287" i="6"/>
  <c r="E287" i="6"/>
  <c r="D287" i="6"/>
  <c r="J285" i="6"/>
  <c r="J284" i="6"/>
  <c r="J283" i="6"/>
  <c r="J282" i="6"/>
  <c r="I281" i="6"/>
  <c r="H281" i="6"/>
  <c r="G281" i="6"/>
  <c r="F281" i="6"/>
  <c r="E281" i="6"/>
  <c r="D281" i="6"/>
  <c r="E127" i="6"/>
  <c r="I270" i="6"/>
  <c r="I269" i="6" s="1"/>
  <c r="G266" i="6"/>
  <c r="G260" i="6" s="1"/>
  <c r="F266" i="6"/>
  <c r="F260" i="6" s="1"/>
  <c r="E266" i="6"/>
  <c r="E260" i="6" s="1"/>
  <c r="H266" i="6"/>
  <c r="H260" i="6" s="1"/>
  <c r="I248" i="6"/>
  <c r="H248" i="6"/>
  <c r="G248" i="6"/>
  <c r="G247" i="6" s="1"/>
  <c r="G246" i="6" s="1"/>
  <c r="G245" i="6" s="1"/>
  <c r="G244" i="6" s="1"/>
  <c r="G243" i="6" s="1"/>
  <c r="G242" i="6" s="1"/>
  <c r="G241" i="6" s="1"/>
  <c r="G240" i="6" s="1"/>
  <c r="G239" i="6" s="1"/>
  <c r="G237" i="6" s="1"/>
  <c r="G236" i="6" s="1"/>
  <c r="G235" i="6" s="1"/>
  <c r="G234" i="6" s="1"/>
  <c r="G233" i="6" s="1"/>
  <c r="F248" i="6"/>
  <c r="F247" i="6" s="1"/>
  <c r="F246" i="6" s="1"/>
  <c r="F245" i="6" s="1"/>
  <c r="F244" i="6" s="1"/>
  <c r="E248" i="6"/>
  <c r="D248" i="6"/>
  <c r="I247" i="6"/>
  <c r="I246" i="6" s="1"/>
  <c r="I245" i="6" s="1"/>
  <c r="I244" i="6" s="1"/>
  <c r="I243" i="6" s="1"/>
  <c r="I242" i="6" s="1"/>
  <c r="I241" i="6" s="1"/>
  <c r="I240" i="6" s="1"/>
  <c r="I239" i="6" s="1"/>
  <c r="I237" i="6" s="1"/>
  <c r="I236" i="6" s="1"/>
  <c r="I235" i="6" s="1"/>
  <c r="I234" i="6" s="1"/>
  <c r="I233" i="6" s="1"/>
  <c r="H247" i="6"/>
  <c r="H246" i="6" s="1"/>
  <c r="H245" i="6" s="1"/>
  <c r="H244" i="6" s="1"/>
  <c r="H243" i="6" s="1"/>
  <c r="H242" i="6" s="1"/>
  <c r="H241" i="6" s="1"/>
  <c r="H240" i="6" s="1"/>
  <c r="H239" i="6" s="1"/>
  <c r="H237" i="6" s="1"/>
  <c r="H236" i="6" s="1"/>
  <c r="H235" i="6" s="1"/>
  <c r="H234" i="6" s="1"/>
  <c r="H233" i="6" s="1"/>
  <c r="E247" i="6"/>
  <c r="E246" i="6" s="1"/>
  <c r="E245" i="6" s="1"/>
  <c r="E244" i="6" s="1"/>
  <c r="D247" i="6"/>
  <c r="I220" i="6"/>
  <c r="I219" i="6" s="1"/>
  <c r="I218" i="6" s="1"/>
  <c r="I217" i="6" s="1"/>
  <c r="I216" i="6" s="1"/>
  <c r="I214" i="6" s="1"/>
  <c r="I213" i="6" s="1"/>
  <c r="I212" i="6" s="1"/>
  <c r="I211" i="6" s="1"/>
  <c r="I210" i="6" s="1"/>
  <c r="H216" i="6"/>
  <c r="H213" i="6" s="1"/>
  <c r="H210" i="6" s="1"/>
  <c r="G216" i="6"/>
  <c r="G210" i="6" s="1"/>
  <c r="F216" i="6"/>
  <c r="E216" i="6"/>
  <c r="F210" i="6"/>
  <c r="F12" i="1"/>
  <c r="F13" i="1"/>
  <c r="K14" i="1"/>
  <c r="K21" i="1"/>
  <c r="K22" i="1"/>
  <c r="K23" i="1"/>
  <c r="K33" i="1"/>
  <c r="K34" i="1"/>
  <c r="K36" i="1"/>
  <c r="K37" i="1"/>
  <c r="K38" i="1"/>
  <c r="K39" i="1"/>
  <c r="K42" i="1"/>
  <c r="K43" i="1"/>
  <c r="K44" i="1"/>
  <c r="K46" i="1"/>
  <c r="K47" i="1"/>
  <c r="K48" i="1"/>
  <c r="K49" i="1"/>
  <c r="K51" i="1"/>
  <c r="K52" i="1"/>
  <c r="K53" i="1"/>
  <c r="K54" i="1"/>
  <c r="K62" i="1"/>
  <c r="K63" i="1"/>
  <c r="K65" i="1"/>
  <c r="K67" i="1"/>
  <c r="K68" i="1"/>
  <c r="K69" i="1"/>
  <c r="K70" i="1"/>
  <c r="K72" i="1"/>
  <c r="K73" i="1"/>
  <c r="K74" i="1"/>
  <c r="K75" i="1"/>
  <c r="K81" i="1"/>
  <c r="K82" i="1"/>
  <c r="K83" i="1"/>
  <c r="K84" i="1"/>
  <c r="K86" i="1"/>
  <c r="K87" i="1"/>
  <c r="K88" i="1"/>
  <c r="K89" i="1"/>
  <c r="K131" i="1"/>
  <c r="K133" i="1"/>
  <c r="K134" i="1"/>
  <c r="K135" i="1"/>
  <c r="K136" i="1"/>
  <c r="K138" i="1"/>
  <c r="K140" i="1"/>
  <c r="K160" i="1"/>
  <c r="K161" i="1"/>
  <c r="K162" i="1"/>
  <c r="K163" i="1"/>
  <c r="J302" i="6" l="1"/>
  <c r="J281" i="6"/>
  <c r="K19" i="1"/>
  <c r="K18" i="1"/>
  <c r="K17" i="1"/>
  <c r="K16" i="1"/>
  <c r="F10" i="1"/>
  <c r="K11" i="1"/>
  <c r="K15" i="1"/>
  <c r="F243" i="6"/>
  <c r="F242" i="6" s="1"/>
  <c r="F241" i="6" s="1"/>
  <c r="F239" i="6" s="1"/>
  <c r="F234" i="6"/>
  <c r="E243" i="6"/>
  <c r="E242" i="6" s="1"/>
  <c r="E241" i="6" s="1"/>
  <c r="E239" i="6" s="1"/>
  <c r="E234" i="6"/>
  <c r="I268" i="6"/>
  <c r="I263" i="6"/>
  <c r="J220" i="6"/>
  <c r="J247" i="6"/>
  <c r="D246" i="6"/>
  <c r="J269" i="6"/>
  <c r="J248" i="6"/>
  <c r="J270" i="6"/>
  <c r="J287" i="6"/>
  <c r="J308" i="6"/>
  <c r="E200" i="6"/>
  <c r="F200" i="6"/>
  <c r="G200" i="6"/>
  <c r="G199" i="6" s="1"/>
  <c r="G198" i="6" s="1"/>
  <c r="G197" i="6" s="1"/>
  <c r="H200" i="6"/>
  <c r="H199" i="6" s="1"/>
  <c r="H198" i="6" s="1"/>
  <c r="H197" i="6" s="1"/>
  <c r="I200" i="6"/>
  <c r="I199" i="6" s="1"/>
  <c r="I198" i="6" s="1"/>
  <c r="I197" i="6" s="1"/>
  <c r="F199" i="6"/>
  <c r="G13" i="1"/>
  <c r="I13" i="1"/>
  <c r="J13" i="1"/>
  <c r="G12" i="1"/>
  <c r="G10" i="1" s="1"/>
  <c r="H12" i="1"/>
  <c r="H10" i="1" s="1"/>
  <c r="I12" i="1"/>
  <c r="I10" i="1" s="1"/>
  <c r="J12" i="1"/>
  <c r="J10" i="1" s="1"/>
  <c r="F198" i="6" l="1"/>
  <c r="F193" i="6"/>
  <c r="I262" i="6"/>
  <c r="E233" i="6"/>
  <c r="F233" i="6"/>
  <c r="J268" i="6"/>
  <c r="J219" i="6"/>
  <c r="D212" i="6"/>
  <c r="D210" i="6" s="1"/>
  <c r="J246" i="6"/>
  <c r="K12" i="1"/>
  <c r="K13" i="1"/>
  <c r="K10" i="1" l="1"/>
  <c r="I266" i="6"/>
  <c r="F197" i="6"/>
  <c r="F191" i="6" s="1"/>
  <c r="F192" i="6"/>
  <c r="J218" i="6"/>
  <c r="J245" i="6"/>
  <c r="D244" i="6"/>
  <c r="D234" i="6" s="1"/>
  <c r="J267" i="6"/>
  <c r="D266" i="6"/>
  <c r="J200" i="6"/>
  <c r="J199" i="6"/>
  <c r="J197" i="6"/>
  <c r="I196" i="6"/>
  <c r="I194" i="6" s="1"/>
  <c r="I193" i="6" s="1"/>
  <c r="I192" i="6" s="1"/>
  <c r="I191" i="6" s="1"/>
  <c r="I190" i="6" s="1"/>
  <c r="H196" i="6"/>
  <c r="H194" i="6" s="1"/>
  <c r="H193" i="6" s="1"/>
  <c r="H192" i="6" s="1"/>
  <c r="H191" i="6" s="1"/>
  <c r="G196" i="6"/>
  <c r="G194" i="6" s="1"/>
  <c r="G193" i="6" s="1"/>
  <c r="G192" i="6" s="1"/>
  <c r="G191" i="6" s="1"/>
  <c r="F196" i="6"/>
  <c r="F194" i="6" s="1"/>
  <c r="F190" i="6" s="1"/>
  <c r="E196" i="6"/>
  <c r="H190" i="6"/>
  <c r="G190" i="6"/>
  <c r="J181" i="6"/>
  <c r="J180" i="6"/>
  <c r="J179" i="6"/>
  <c r="J178" i="6"/>
  <c r="I177" i="6"/>
  <c r="H177" i="6"/>
  <c r="G177" i="6"/>
  <c r="F177" i="6"/>
  <c r="D177" i="6"/>
  <c r="J175" i="6"/>
  <c r="J174" i="6"/>
  <c r="J173" i="6"/>
  <c r="J172" i="6"/>
  <c r="J171" i="6"/>
  <c r="J151" i="6"/>
  <c r="J150" i="6"/>
  <c r="J149" i="6"/>
  <c r="J148" i="6"/>
  <c r="I147" i="6"/>
  <c r="I145" i="6" s="1"/>
  <c r="I144" i="6" s="1"/>
  <c r="I143" i="6" s="1"/>
  <c r="H147" i="6"/>
  <c r="H145" i="6" s="1"/>
  <c r="H144" i="6" s="1"/>
  <c r="H143" i="6" s="1"/>
  <c r="G147" i="6"/>
  <c r="G145" i="6" s="1"/>
  <c r="G144" i="6" s="1"/>
  <c r="G143" i="6" s="1"/>
  <c r="E109" i="6"/>
  <c r="J94" i="6"/>
  <c r="J88" i="6"/>
  <c r="J75" i="6"/>
  <c r="J74" i="6"/>
  <c r="J73" i="6"/>
  <c r="J72" i="6"/>
  <c r="I71" i="6"/>
  <c r="H71" i="6"/>
  <c r="G71" i="6"/>
  <c r="F71" i="6"/>
  <c r="E71" i="6"/>
  <c r="D71" i="6"/>
  <c r="J69" i="6"/>
  <c r="J68" i="6"/>
  <c r="J67" i="6"/>
  <c r="J66" i="6"/>
  <c r="I65" i="6"/>
  <c r="H65" i="6"/>
  <c r="F65" i="6"/>
  <c r="E65" i="6"/>
  <c r="D65" i="6"/>
  <c r="J56" i="6"/>
  <c r="J55" i="6"/>
  <c r="J54" i="6"/>
  <c r="J53" i="6"/>
  <c r="I52" i="6"/>
  <c r="H52" i="6"/>
  <c r="G52" i="6"/>
  <c r="F52" i="6"/>
  <c r="E52" i="6"/>
  <c r="J50" i="6"/>
  <c r="J49" i="6"/>
  <c r="J48" i="6"/>
  <c r="J47" i="6"/>
  <c r="I46" i="6"/>
  <c r="H46" i="6"/>
  <c r="G46" i="6"/>
  <c r="F46" i="6"/>
  <c r="J37" i="6"/>
  <c r="J36" i="6"/>
  <c r="J35" i="6"/>
  <c r="J34" i="6"/>
  <c r="J31" i="6"/>
  <c r="J30" i="6"/>
  <c r="J29" i="6"/>
  <c r="J28" i="6"/>
  <c r="F66" i="1"/>
  <c r="G66" i="1"/>
  <c r="F85" i="1"/>
  <c r="G85" i="1"/>
  <c r="H85" i="1"/>
  <c r="I85" i="1"/>
  <c r="J85" i="1"/>
  <c r="J80" i="1"/>
  <c r="I80" i="1"/>
  <c r="H80" i="1"/>
  <c r="H36" i="2"/>
  <c r="I14" i="6"/>
  <c r="I12" i="6" s="1"/>
  <c r="I11" i="6" s="1"/>
  <c r="I10" i="6" s="1"/>
  <c r="I9" i="6" s="1"/>
  <c r="I8" i="6" s="1"/>
  <c r="H14" i="6"/>
  <c r="H12" i="6" s="1"/>
  <c r="H11" i="6" s="1"/>
  <c r="H10" i="6" s="1"/>
  <c r="H9" i="6" s="1"/>
  <c r="H8" i="6" s="1"/>
  <c r="G14" i="6"/>
  <c r="G12" i="6" s="1"/>
  <c r="G11" i="6" s="1"/>
  <c r="G10" i="6" s="1"/>
  <c r="G9" i="6" s="1"/>
  <c r="G8" i="6" s="1"/>
  <c r="F14" i="6"/>
  <c r="F12" i="6" s="1"/>
  <c r="F11" i="6" s="1"/>
  <c r="F10" i="6" s="1"/>
  <c r="F9" i="6" s="1"/>
  <c r="F8" i="6" s="1"/>
  <c r="E14" i="6"/>
  <c r="J15" i="6"/>
  <c r="J16" i="6"/>
  <c r="J17" i="6"/>
  <c r="J18" i="6"/>
  <c r="J9" i="5"/>
  <c r="J10" i="5"/>
  <c r="J11" i="5"/>
  <c r="J12" i="5"/>
  <c r="E8" i="5"/>
  <c r="F8" i="5"/>
  <c r="G8" i="5"/>
  <c r="H8" i="5"/>
  <c r="I8" i="5"/>
  <c r="D8" i="5"/>
  <c r="J35" i="1"/>
  <c r="I35" i="1"/>
  <c r="H35" i="1"/>
  <c r="G35" i="1"/>
  <c r="F35" i="1"/>
  <c r="J45" i="1"/>
  <c r="I45" i="1"/>
  <c r="H45" i="1"/>
  <c r="G45" i="1"/>
  <c r="H60" i="1"/>
  <c r="J61" i="1"/>
  <c r="J60" i="1" s="1"/>
  <c r="J71" i="1"/>
  <c r="I71" i="1"/>
  <c r="I33" i="2"/>
  <c r="J50" i="1"/>
  <c r="I50" i="1"/>
  <c r="H50" i="1"/>
  <c r="G50" i="1"/>
  <c r="J40" i="1"/>
  <c r="I40" i="1"/>
  <c r="H40" i="1"/>
  <c r="G40" i="1"/>
  <c r="J177" i="6" l="1"/>
  <c r="J46" i="6"/>
  <c r="J65" i="6"/>
  <c r="J145" i="6"/>
  <c r="K35" i="1"/>
  <c r="E12" i="6"/>
  <c r="E11" i="6" s="1"/>
  <c r="J14" i="6"/>
  <c r="J143" i="6"/>
  <c r="I260" i="6"/>
  <c r="K66" i="1"/>
  <c r="J52" i="6"/>
  <c r="K40" i="1"/>
  <c r="I142" i="6"/>
  <c r="I141" i="6" s="1"/>
  <c r="I127" i="6"/>
  <c r="K71" i="1"/>
  <c r="J71" i="6"/>
  <c r="J266" i="6"/>
  <c r="J217" i="6"/>
  <c r="D216" i="6"/>
  <c r="H142" i="6"/>
  <c r="H141" i="6" s="1"/>
  <c r="H127" i="6"/>
  <c r="J244" i="6"/>
  <c r="K45" i="1"/>
  <c r="J8" i="5"/>
  <c r="J147" i="6"/>
  <c r="G60" i="1"/>
  <c r="K60" i="1" s="1"/>
  <c r="K80" i="1"/>
  <c r="J144" i="6"/>
  <c r="G142" i="6"/>
  <c r="G141" i="6" s="1"/>
  <c r="G127" i="6"/>
  <c r="K50" i="1"/>
  <c r="K61" i="1"/>
  <c r="K85" i="1"/>
  <c r="J12" i="6" l="1"/>
  <c r="E10" i="6"/>
  <c r="J11" i="6"/>
  <c r="J243" i="6"/>
  <c r="J216" i="6"/>
  <c r="J264" i="6"/>
  <c r="J142" i="6"/>
  <c r="F141" i="6"/>
  <c r="J194" i="6"/>
  <c r="E9" i="6" l="1"/>
  <c r="J10" i="6"/>
  <c r="J242" i="6"/>
  <c r="J214" i="6"/>
  <c r="J141" i="6"/>
  <c r="J263" i="6"/>
  <c r="J193" i="6"/>
  <c r="E8" i="6" l="1"/>
  <c r="J8" i="6" s="1"/>
  <c r="J9" i="6"/>
  <c r="J262" i="6"/>
  <c r="J213" i="6"/>
  <c r="J241" i="6"/>
  <c r="J261" i="6" l="1"/>
  <c r="D260" i="6"/>
  <c r="J260" i="6" s="1"/>
  <c r="J240" i="6"/>
  <c r="D239" i="6"/>
  <c r="J212" i="6"/>
  <c r="F127" i="6"/>
  <c r="J191" i="6"/>
  <c r="H109" i="6"/>
  <c r="H107" i="6" s="1"/>
  <c r="H106" i="6" s="1"/>
  <c r="H105" i="6" s="1"/>
  <c r="H104" i="6" s="1"/>
  <c r="H103" i="6" s="1"/>
  <c r="G109" i="6"/>
  <c r="G107" i="6" s="1"/>
  <c r="G106" i="6" s="1"/>
  <c r="G105" i="6" s="1"/>
  <c r="G104" i="6" s="1"/>
  <c r="G103" i="6" s="1"/>
  <c r="J127" i="6" l="1"/>
  <c r="J239" i="6"/>
  <c r="J211" i="6"/>
  <c r="J210" i="6"/>
  <c r="J237" i="6" l="1"/>
  <c r="J236" i="6" l="1"/>
  <c r="J235" i="6" l="1"/>
  <c r="J121" i="6" l="1"/>
  <c r="J234" i="6"/>
  <c r="D233" i="6"/>
  <c r="J233" i="6" s="1"/>
  <c r="I109" i="6" l="1"/>
  <c r="I107" i="6" s="1"/>
  <c r="I106" i="6" s="1"/>
  <c r="I105" i="6" s="1"/>
  <c r="I104" i="6" s="1"/>
  <c r="I103" i="6" s="1"/>
  <c r="J113" i="6" l="1"/>
  <c r="J112" i="6" l="1"/>
  <c r="J111" i="6" l="1"/>
  <c r="F109" i="6" l="1"/>
  <c r="J110" i="6"/>
  <c r="F107" i="6" l="1"/>
  <c r="J109" i="6"/>
  <c r="F106" i="6" l="1"/>
  <c r="J107" i="6"/>
  <c r="F105" i="6" l="1"/>
  <c r="F104" i="6" s="1"/>
  <c r="F103" i="6" s="1"/>
  <c r="J106" i="6"/>
  <c r="J105" i="6" l="1"/>
  <c r="J103" i="6" l="1"/>
  <c r="J104" i="6"/>
  <c r="E85" i="6"/>
  <c r="F85" i="6"/>
  <c r="D86" i="6"/>
  <c r="D87" i="6"/>
  <c r="D90" i="6"/>
  <c r="D84" i="6" l="1"/>
  <c r="E87" i="6"/>
  <c r="F87" i="6"/>
  <c r="F86" i="6"/>
  <c r="F84" i="6" s="1"/>
  <c r="F90" i="6"/>
  <c r="E86" i="6"/>
  <c r="E84" i="6" s="1"/>
  <c r="D192" i="6"/>
  <c r="D196" i="6"/>
  <c r="J196" i="6" s="1"/>
  <c r="J198" i="6"/>
  <c r="J192" i="6" l="1"/>
  <c r="D190" i="6"/>
  <c r="J190" i="6" s="1"/>
  <c r="G91" i="6"/>
  <c r="J85" i="6"/>
  <c r="I91" i="6"/>
  <c r="H91" i="6"/>
  <c r="J92" i="6"/>
  <c r="G86" i="6"/>
  <c r="I86" i="6"/>
  <c r="H86" i="6"/>
  <c r="G90" i="6"/>
  <c r="H87" i="6"/>
  <c r="I87" i="6"/>
  <c r="I84" i="6" s="1"/>
  <c r="I90" i="6"/>
  <c r="G87" i="6"/>
  <c r="J93" i="6"/>
  <c r="H84" i="6" l="1"/>
  <c r="J86" i="6"/>
  <c r="J91" i="6"/>
  <c r="H90" i="6"/>
  <c r="J90" i="6" s="1"/>
  <c r="J87" i="6"/>
  <c r="G84" i="6"/>
  <c r="J84" i="6" s="1"/>
</calcChain>
</file>

<file path=xl/sharedStrings.xml><?xml version="1.0" encoding="utf-8"?>
<sst xmlns="http://schemas.openxmlformats.org/spreadsheetml/2006/main" count="984" uniqueCount="325">
  <si>
    <t>№</t>
  </si>
  <si>
    <t>п/п</t>
  </si>
  <si>
    <t>Ответственный исполнитель, соисполнитель, исполнитель муниципальной программы, направление, структурный элемент, мероприятие (результат) &lt;7&gt;</t>
  </si>
  <si>
    <t>Источник финансового обеспечения &lt;8&gt;</t>
  </si>
  <si>
    <t>всего</t>
  </si>
  <si>
    <t>Муниципальная программа</t>
  </si>
  <si>
    <t>всего, в том числе:</t>
  </si>
  <si>
    <t>МБ</t>
  </si>
  <si>
    <t>ФБ</t>
  </si>
  <si>
    <t>ОБ</t>
  </si>
  <si>
    <t>ВБ</t>
  </si>
  <si>
    <t>Наименование направления (подпрограммы), структурного элемента муниципальной программы (комплексной программы), мероприятия (результата)</t>
  </si>
  <si>
    <t>Направление расходов, вид расходов</t>
  </si>
  <si>
    <t>Характеристика направления расходов &lt;10&gt;</t>
  </si>
  <si>
    <t>Объем финансового обеспечения по годам &lt;11&gt;, тыс. руб.</t>
  </si>
  <si>
    <t xml:space="preserve">Наименование  расходов </t>
  </si>
  <si>
    <t>№ п/п</t>
  </si>
  <si>
    <t>1.1</t>
  </si>
  <si>
    <t>1.2</t>
  </si>
  <si>
    <t>1.3</t>
  </si>
  <si>
    <t>1.4</t>
  </si>
  <si>
    <t>1.1.1</t>
  </si>
  <si>
    <t>1.1.2</t>
  </si>
  <si>
    <t>5.1</t>
  </si>
  <si>
    <t>Наименование мероприятия (результата) и источники финансирования</t>
  </si>
  <si>
    <t>Объем финансового обеспечения по годам реализации, тыс. рублей</t>
  </si>
  <si>
    <t>Всего по проекту:</t>
  </si>
  <si>
    <t>Местный бюджет</t>
  </si>
  <si>
    <t>Федеральный бюджет</t>
  </si>
  <si>
    <t>Областной бюджет</t>
  </si>
  <si>
    <t>Внебюджетные источники</t>
  </si>
  <si>
    <t>N п/п</t>
  </si>
  <si>
    <t>1.1.3</t>
  </si>
  <si>
    <t>1.1.4</t>
  </si>
  <si>
    <t xml:space="preserve">Управление образования </t>
  </si>
  <si>
    <t>2.1</t>
  </si>
  <si>
    <t>3.1</t>
  </si>
  <si>
    <t>4.1</t>
  </si>
  <si>
    <t>6.1</t>
  </si>
  <si>
    <t>Осуществление текущей деятельности</t>
  </si>
  <si>
    <t>Расходы на обеспечение функций муниципальных  органов</t>
  </si>
  <si>
    <t xml:space="preserve">Софинансирование расходных обязательств муниципальных образований по приобретению оборудования для школьных музеев </t>
  </si>
  <si>
    <t>Предоставление субсидий, иных межбюджетных трансфертов местным бюджетам</t>
  </si>
  <si>
    <t>1</t>
  </si>
  <si>
    <t>1.1.</t>
  </si>
  <si>
    <t>Софинансирование расходных обязательств муниципальных образований на реализацию дополнительных общеразвивающих программ по виду спорта «Самбо»</t>
  </si>
  <si>
    <t>3. Муниципальный проект "Создание агро и (или) лесных классов"</t>
  </si>
  <si>
    <t>Софинансирование расходных обязательств муниципальных образований на проведение мероприятий по созданию агроклассов и (или) лесных классов в общеобразовательных организациях области</t>
  </si>
  <si>
    <t>4. Муниципальный проект "Обеспечение питанием детей с ограниченными возможностями здоровья"</t>
  </si>
  <si>
    <t>Софинансирование расходных обязательств муниципальных образований на обеспечение питанием обучающихся с ограниченными возможностями здоровья</t>
  </si>
  <si>
    <t>Софинансирование расходных обязательств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t>
  </si>
  <si>
    <t xml:space="preserve">Субсидии </t>
  </si>
  <si>
    <t>Объем финансового обеспечения по годам, тыс. руб.</t>
  </si>
  <si>
    <t>Комплекс процессных мероприятий «Обеспечение деятельности казенного учреждения"</t>
  </si>
  <si>
    <t>5. Муниципальный проект "Горячее питание"</t>
  </si>
  <si>
    <t>Субсидии бюджетным учреждениям</t>
  </si>
  <si>
    <t>Субвенции</t>
  </si>
  <si>
    <t>всего:</t>
  </si>
  <si>
    <t>7.1</t>
  </si>
  <si>
    <t>8.1</t>
  </si>
  <si>
    <t>9.1</t>
  </si>
  <si>
    <t>2</t>
  </si>
  <si>
    <t xml:space="preserve">Обеспечение деятельности казенного учреждения </t>
  </si>
  <si>
    <t>2.1.1</t>
  </si>
  <si>
    <t>2.1.2</t>
  </si>
  <si>
    <t>2.1.3</t>
  </si>
  <si>
    <t>2.1.4</t>
  </si>
  <si>
    <t>3</t>
  </si>
  <si>
    <t>4</t>
  </si>
  <si>
    <t>Комплекс процессных мероприятий "Обеспечение деятельности казенного учреждения", всего,
в том числе:</t>
  </si>
  <si>
    <t>Предоставление субсидий бюджетам муниципальных районов, муниципальных и городских округов области на софинансирование расходных обязательств, возникающих при выполнении полномочий органов местного самоуправления по организации предоставления дополнительного образования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в части проведения мероприятий по реализации дополнительных общеразвивающих программ по виду спорта «Самбо»</t>
  </si>
  <si>
    <t>Предоставление субсидий бюджетам муниципальных районов, муниципальных и городских округов области на софинансирование расходных обязательств, возникающих при выполнении полномочий органов местного самоуправления по организации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части приобретения для лесных классов, агроклассов практико-ориентированного оборудования, используемого в сельском и лесном хозяйстве, проведения мероприятий по реализации дополнительных общеразвивающих программ в агроклассах и лесных классах</t>
  </si>
  <si>
    <t>Субсидии предоставляются в соответствии с Правилами предоставления и распределения субсидий бюджетам муниципальных образований области на реализацию мероприятий по модернизации школьных систем образования</t>
  </si>
  <si>
    <t xml:space="preserve">Предоставление субсидий бюджетам муниципальных районов, муниципальных и городских округов области на софинансирование расходных обязательств, возникающих при выполнении полномочий органов местного самоуправления по организации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приобретения оборудования для школьных музеев </t>
  </si>
  <si>
    <t>Субсидии предоставляются в соответствии с Правилами предоставления и распределения субсидий бюджетам муниципальных образований на реализацию мероприятий по организации школьных музеев</t>
  </si>
  <si>
    <t>Субсидии предоставляются в соответствии с Правилами предоставления и распределения субсидий бюджетам муниципальных образований на реализацию дополнительных общеразвивающих программ по виду спорта «Самбо»</t>
  </si>
  <si>
    <t>Субсидии предоставляются в соответствии с Правилами предоставления и распределения субсидий бюджетам муниципальных образований на проведение мероприятий  по созданию агроклассов и (или) лесных классов в общеобразовательных организациях области</t>
  </si>
  <si>
    <t>Предоставление субсидий бюджетам муниципальных районов, муниципальных  области на софинансирование расходных обязательств, возникающих при выполнении полномочий органов местного самоуправления по организации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части организации бесплатного горячего питания обучающихся, получающих началь-ное общее образование в муниципальных образовательных организациях. 
Субсидии предоставляются в соответствии с Правилами предоставления и распределения субсидий бюджетам муниципальных образо-ваний области на организацию бесплатного горячего питания обучающихся, получающих начальное общее образования в муниципаль-ных образовательных организациях</t>
  </si>
  <si>
    <t>Предоставление субсидий на иные цели государственным общеобразовательным организациям</t>
  </si>
  <si>
    <t>Предоставление субсидий бюджетам муниципальных районов, муниципальных  на софинансирование расходных обязательств, возникающих при выполнении полномочий органов местного самоуправления по организации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организации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созданию условий для осуществления присмотра и ухода за детьми, содержания детей в муниципальных образовательных организациях, а также осуществлению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 в части реализации мероприятий по капитальному ремонту зданий общеобразовательных организаций (расходы, предусмотренные на софинансирование субсидий, в том числе из федерального бюджета)</t>
  </si>
  <si>
    <t>ХАРАКТЕРИСТИКА
направлений расходов финансовых мероприятий (результатов) структурных элементов проектной части муниципальной программы "Развитие образования в Сокольском муниципальном округе"</t>
  </si>
  <si>
    <t>4. Финансовое обеспечение муниципальной программы "Развитие образования в Сокольском муниципальном округе"</t>
  </si>
  <si>
    <t xml:space="preserve">Приложение к паспорту комплекса процессных мероприятий </t>
  </si>
  <si>
    <t>2. Муниципальный проект "Реализация дополнительных общеразвивающих программ по видам спорта "Самбо"</t>
  </si>
  <si>
    <t>Задача проекта: реализация мероприятий по созданию школьных музеев</t>
  </si>
  <si>
    <t>Задача проекта: реализация мероприятий по созданию и функционированию агроклассов (или) лесных классов в общеобразовательных организациях</t>
  </si>
  <si>
    <t>Задача проекта: обеспечение деятельности советников директора по воспитанию и взаимодействию с детскими общественными объединениями и общественными организациями</t>
  </si>
  <si>
    <t>Задача проекта: обеспечение современными условиями полноценного и безопасного отдыха детей</t>
  </si>
  <si>
    <t>1.2.1</t>
  </si>
  <si>
    <t>1.2.2</t>
  </si>
  <si>
    <t>1.2.3</t>
  </si>
  <si>
    <t>1.2.4</t>
  </si>
  <si>
    <t>Задача проекта: реализация мероприятий по оснащению предметных кабинетов общеобразовательных организаций оборудованием, средствами обучения и воспитания</t>
  </si>
  <si>
    <t>3.1.1</t>
  </si>
  <si>
    <t>3.1.2</t>
  </si>
  <si>
    <t>3.1.3</t>
  </si>
  <si>
    <t>3.1.4</t>
  </si>
  <si>
    <t>4.1.1</t>
  </si>
  <si>
    <t>4.1.2</t>
  </si>
  <si>
    <t>4.1.3</t>
  </si>
  <si>
    <t>4.1.4</t>
  </si>
  <si>
    <t>Задача проекта: реализация мероприятий по капитальному ремонту и оснащению образовательных организаций, осуществляющих образовательную деятельность по образовательным программам дошкольного образования (проведение капитальных ремонтов)</t>
  </si>
  <si>
    <t>Результат: строительство, реконструкция, капитальный ремонт, ремонт и благоустройство территорий образовательных организаций муниципальной собственности</t>
  </si>
  <si>
    <t>Комплекс процессных мероприятий «Обеспечение предоствления мер социальной поддержки»</t>
  </si>
  <si>
    <t>1.	Комплекс процессных мероприятий «Обеспечение деятельности органов местного самоуправления»</t>
  </si>
  <si>
    <t>Заработная плата, начисления на оплату труда, суточные и командировочные расходы и иные расходы</t>
  </si>
  <si>
    <t>2. Комплекс процессных мероприятий "Обеспечение деятельности казенного учреждения "</t>
  </si>
  <si>
    <t>Заработная плата, начисления на оплату труда, суточные и командировочные и иные расходы</t>
  </si>
  <si>
    <t xml:space="preserve">Предоставление субвенций бюджетам муниципальных районов и городских округов на осуществление государственных полномочий, предусмотренных законом области от 17 декабря 2007 года № 1719-ОЗ «О наделении органов местного самоуправления отдельными государственными полномочиями в сфере образования» </t>
  </si>
  <si>
    <t xml:space="preserve">Субвенции на осуществление отдельных государственных полномочий в соответствии с законом области от 17 декабря 2007 года № 1719-ОЗ «О наделении органов местного самоуправления отдельными государственными полномочиями в сфере образования» </t>
  </si>
  <si>
    <t xml:space="preserve">Субвенции на обеспечение дошкольного образования в муниципальных образовательных организациях,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t>
  </si>
  <si>
    <t>Предоставление общедоступного и бесплатного дошкольного, начального общего, основного общего, среднего общего и дополнительно образования  в муниципальных общеобразовательных учреждениях</t>
  </si>
  <si>
    <t>4. Комплекс процессных мероприятий «Обеспечение предоставления мер социальной поддержки»</t>
  </si>
  <si>
    <t>1.  Муниципальный проект "Школьные музеи"</t>
  </si>
  <si>
    <t>Субсидии предоставляются в соответствии с Правилами предоставления и распределения субсидий на обеспечение питанием обучащихся с ограниченными возможностями здо-ровья, не проживающих в организациях, осуществляющих образовательную деятельность по адаптированным основным общеобразовательным программам</t>
  </si>
  <si>
    <t>Предоставление субсидий бюджетам муниципальных районов, муниципальных и городских округов области на софинансирование расходных обязательств, возникающих при выполнении полномочий органов местного самоуправления по организации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части обеспечения: 
обучающихся с ограниченными возможностями здоровья, не проживающих в муниципальных организациях, осуществляющих образовательную деятельность, но обучающихся в них по адаптированным основным общеобразовательным программам, - двухразовым бесплатным питанием, а при обучении их индивидуально на дому - денежной компенсацией на питание; 
обучающихся с ограниченными возможнстями здоровья, не проживающих в муницпальных организациях, осуществляющих образовательную деятельность, но обучающихся в них по адаптированным основным общеобразовательным программам, страдающих сахарным диабетом, целиакией, фенилкетонрией, муковисцидозом, пищевой аллергией, - бесплатным двухразовым питанием либо денежной компенсацией на питание</t>
  </si>
  <si>
    <t>6. Муниципальный проект " Организация каникулярного отдыха"</t>
  </si>
  <si>
    <t>субсидия</t>
  </si>
  <si>
    <t>7. Муниципальный проект «Строительство, реконструкция, капитальный ремонт, ремонт и благоустройство территорий образовательных организаций муниципальной собственности»</t>
  </si>
  <si>
    <t xml:space="preserve">Софинансирование расходных обязательств муниципальных образований на реализацию мероприятий, направленных на организацию  отдыха детей </t>
  </si>
  <si>
    <t>Софинансирование расходных обязательств муниципальных образований на организацию строительство, реконструкция, капитальный ремонт, ремонт и благоустройство территорий образовательных организаций муниципальной собственности</t>
  </si>
  <si>
    <t xml:space="preserve">субсидии </t>
  </si>
  <si>
    <t>8. Муниципальный проект «Ключевые мероприятия в рамках укрупненных приоритетных направлений развития региональных систем образования»</t>
  </si>
  <si>
    <t>Софинансирование расходных обязательств муниципальных образований на реализацию мероприятий в рамках укрупненных приоритетных направлений развития региональных систем образования</t>
  </si>
  <si>
    <t>Субсидии предоставляются в соответствии с Правилами предоставления и распределения субсидий бюджетам муниципальных образований области на мероприятия  в рамках укрупненных приоритетных направлений развития региональных систем образования</t>
  </si>
  <si>
    <t>Предоставление субсидий бюджетам муниципальных районов, муниципальных и городских округов области на софинансирование расходных обязательств, возникающих при выполнении полномочий органов местного самоуправления по организации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проведения мероприятий в рамках укрупненных приоритетных направлений развития региональных систем образования</t>
  </si>
  <si>
    <t>9.2</t>
  </si>
  <si>
    <t>11. Муниципальный проект «Обеспечение условий для организации питания»</t>
  </si>
  <si>
    <t>10.1</t>
  </si>
  <si>
    <t>11.1</t>
  </si>
  <si>
    <t>13. Муниципальный проект «Педагоги и наставники»</t>
  </si>
  <si>
    <t xml:space="preserve">Предоставление субвенций из областного бюджета (включая межбюджетные трансферты из федерального бюджета) бюджетам муниципальных округов.  </t>
  </si>
  <si>
    <t>13.1</t>
  </si>
  <si>
    <t>13.2</t>
  </si>
  <si>
    <t>14. Муниципальный проект "Поддержка семьи"</t>
  </si>
  <si>
    <t>Софинансирование расходных обязательств муниципальных образований на реализацию мероприятий по капитальном у ремонту и оснащению отремонтированных зданий и (или) помещений муниципальных дошкольных образовательных организаций современными средствами обучения и воспитания)</t>
  </si>
  <si>
    <t>МП Обеспечение питанием детей с ограниченными возможностями здоровья</t>
  </si>
  <si>
    <t xml:space="preserve">МП Горячее питание </t>
  </si>
  <si>
    <t>МП Организация каникулярного отдыха</t>
  </si>
  <si>
    <t>МП Строительство, реконструкция, капитальный ремонт, ремонт и благоустройство территорий образовательных организаций муниципальной собственности</t>
  </si>
  <si>
    <t>МП Ключевые мероприятия в рамках укрупненных приоритетных направлений развития региональных систем образования</t>
  </si>
  <si>
    <t>МП Организация временного трудоустройства несовершеннолетних граждан в возрасте от 14 до 18 лет в свободное от учебы время</t>
  </si>
  <si>
    <t>МП Обеспечение условий для организации питания</t>
  </si>
  <si>
    <t>МП Все лучшее детям</t>
  </si>
  <si>
    <t>МП Педагоги и наставники</t>
  </si>
  <si>
    <t xml:space="preserve">МП Поддержка семьи </t>
  </si>
  <si>
    <t xml:space="preserve">Приложение 1 к </t>
  </si>
  <si>
    <t>паспорту муниципальной программы</t>
  </si>
  <si>
    <t xml:space="preserve">МП Школьные музеи </t>
  </si>
  <si>
    <t xml:space="preserve">Результат: Организация школьных музев </t>
  </si>
  <si>
    <t xml:space="preserve">Управление культуры,молодежной политики и туризма </t>
  </si>
  <si>
    <t>Управление спорта Администрации Сокольского муниципального округа</t>
  </si>
  <si>
    <t>Результат: реализация мероприятий по созданию и функционированию агроклассов и (или) лесных классов в общеобразовательных организациях</t>
  </si>
  <si>
    <t>Результат:организация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</si>
  <si>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Результат: реализация мероприятий по обеспечению условий для организации питания обучающихся в муниципальных общеобразовательных организациях</t>
  </si>
  <si>
    <t>Результат: укрепление материально – технической базы образовательных организаций</t>
  </si>
  <si>
    <t xml:space="preserve">Результат: реализация мероприятий по   трудоустройству несовершеннолетних граждан </t>
  </si>
  <si>
    <t>Результат : реализация мероприятий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(проведение капитального ремонта)</t>
  </si>
  <si>
    <t>результат: реализация мероприятий, направленных на организацию отдыха детей</t>
  </si>
  <si>
    <t>Результат: реализация ключевых  мероприятий в рамках укрупненных приоритетных направлений развития региональных систем образования  в муниципальных общеобразовательных организациях</t>
  </si>
  <si>
    <t>Результат: реконструкция, капитальный ремонт и ремонт образовательных организаций</t>
  </si>
  <si>
    <t>Результат: Реализация мероприятий  по оснащению предметных кабинетов общеобразовательных организаций оборудованием, средствами обучения и воспитания</t>
  </si>
  <si>
    <t>Результат проекта: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</si>
  <si>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Результат: расходы на обеспечение функций органов местного самоуправления, территориальных органов Администрации</t>
  </si>
  <si>
    <t>Результат: детские дошкольные учреждения</t>
  </si>
  <si>
    <t>Организация предоставления общедоступного и бесплатного начального общего, основного общего, среднего общего образования в муниципальных общеобразовательных учреждениях</t>
  </si>
  <si>
    <t>Учреждения по внешкольной работе с детьми</t>
  </si>
  <si>
    <t>Результат: Реализация расходных обязательств в части обеспечения выплаты заработной платы работникам муниципальных учреждений</t>
  </si>
  <si>
    <t>Результат: Обеспечение дошкольного образования в муниципальных  образовательных организациях ,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</si>
  <si>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Результат: Осуществление отдельных государственных полномочий, в соответствии с законом области от 17 декабря 2007 года N 1719-ОЗ "О наделении органов местного самоуправления отдельными государственными полномочиями в сфере образования"</t>
  </si>
  <si>
    <t>Приложение 2</t>
  </si>
  <si>
    <t>к паспорту муниципальной программы</t>
  </si>
  <si>
    <t>Организация школьных музеев</t>
  </si>
  <si>
    <t xml:space="preserve">Предоставление субсидий, иных межбюджетных трансфертов местным бюджетам    </t>
  </si>
  <si>
    <t>Субсидия бюджетным учреждениям на иные цели</t>
  </si>
  <si>
    <t>Субсидии на иные цели муниципальным учреждениям, связанные с решением задач структурных элементов проектной части муниципальной программы 
Субсидии бюджетным организа-циям на иные цели</t>
  </si>
  <si>
    <t>Субсидии на иные цели муниципальным учреждениям, связанные с решением задач структурных элементов проектной части муниципальной программы 
 Субсидии бюджетным организациям на иные цели</t>
  </si>
  <si>
    <t>Обеспечение питанием обучающихся с ограниченными возможностями здоровья, не проживающих в организациях, осуществляющих образовательную деятельность по адаптированным основным общеобразовательным программам</t>
  </si>
  <si>
    <t>Реализация мероприятий, направленных на организацию отдыха детей</t>
  </si>
  <si>
    <t>Предоставление субсидии на иные цели муниципальным учреждениям, связанные с решением задач структурных элементов проектной части муниципальной программы 
Субсидии бюджетным учреждениям на иные цели
Субсидии автономным учреждениям на иные цели</t>
  </si>
  <si>
    <t>Строительство, реконструкция, капитальный ремонт и благоустройство территорий образовательных организаций муниципальной собственности</t>
  </si>
  <si>
    <t>9. Муниципальный проект «Обеспечение развития и укрепление  материально – технической базы муниципальных учреждений отрасли образования»</t>
  </si>
  <si>
    <t xml:space="preserve">Реконструкция, капитальный ремонт и ремонт образовательных организаций </t>
  </si>
  <si>
    <t>Укрепление материально – технической базы образовательных организаций</t>
  </si>
  <si>
    <t xml:space="preserve">Софинансирование расходных обязательств муниципальных образований на реализацию мероприятий, направленных на капитальный ремонт образовательных организаций </t>
  </si>
  <si>
    <t>Софинансирование расходных обязательств муниципальных образований на реализацию мероприятий, направленных на укрепление материально - технической базы образовательных мероприятий</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</si>
  <si>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Субсидии бюджетным учреждениям на иные цели</t>
  </si>
  <si>
    <t>Софинансирование расходных обязательств муниципальных образований на реализацию мероприятий, направленных на  трудоуствройство несовершеннолетних граждан</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</si>
  <si>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Субсидии бюджетным учреждениям на иные цели
Субсидии автономным учреждениям на иные цели</t>
  </si>
  <si>
    <t xml:space="preserve"> Реализация мероприятий  по оснащению предметных кабинетов общеобразовательных организаций оборудованием, средствами обучения и воспитания</t>
  </si>
  <si>
    <t>Софинансирование расходных обязательств муниципальных образований на реализацию мероприятий, направленных на обеспечение условий для организации школьного питания обучающихся в муниципальных общеобразовательных организациях</t>
  </si>
  <si>
    <t>Софинансирование расходных обязательств муниципальных образований на реализацию мероприятий, направленных на оснащение  предметных кабинетов общеобразовательных организаций  оборудованием, средствами обучения и воспитания</t>
  </si>
  <si>
    <t>Софинансирование расходных обязательств муниципальных образований на реализацию мероприятий, направленных на модернизацию школьных систем образования (капитальный ремонт зданий общеобразовательных организаций)</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</si>
  <si>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Субсидии бюджетным учреждениям на иные цели
Субсидии автономным учреждениям на иные цели</t>
  </si>
  <si>
    <t>Софинансирование расходных обязательств муниципальных образований на реализацию мероприятий, направленных на модернизацию школьных систем образования, за исключением расходов предусмотренных на софинансирование субсидий из федерального бюджета</t>
  </si>
  <si>
    <t>Софинансирование расходных обязательств муниципальных образований на реализацию мероприятий, направленных на ежемесячное денежное вознаграждение советникам директоров по воспитаниюи взаимодействиюс детскими общественными объединениями муниципальных общеобразовательных организаций</t>
  </si>
  <si>
    <t>Софинансирование расходных обязательств муниципальных образований на реализацию мероприятий, направленных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</si>
  <si>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Софинансирование расходных обязательств муниципальных образований на реализацию мероприятий, направленных на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</si>
  <si>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Реализация мероприятий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(проведение капитального ремонта)</t>
  </si>
  <si>
    <t xml:space="preserve">Софинансирование расходных обязательств муниципальных образований на реализацию мероприятий по модернизации детских садов </t>
  </si>
  <si>
    <t>Результат: Реализация мероприятий по капитальному ремонту и оснащению образовательных организаций, осуществляющих образовательную деятельность по образовательным программам дошкольного образования (оснащение объектов капитального ремонта средствами обучения и воспитания)</t>
  </si>
  <si>
    <t xml:space="preserve"> Реализация мероприятий по капитальному ремонту и оснащению образовательных организаций, осуществляющих образовательную деятельность по образовательным программам дошкольного образования (оснащение объектов капитального ремонта средствами обучения и воспитания)</t>
  </si>
  <si>
    <t>расходы на обеспечение функций органов местного самоуправления, территориальных органов Администрации</t>
  </si>
  <si>
    <t>Расходы на обеспечение функций органов местного самоуправления, территориальных органов Администрации</t>
  </si>
  <si>
    <t>3.2</t>
  </si>
  <si>
    <t>3.3</t>
  </si>
  <si>
    <t>3.4</t>
  </si>
  <si>
    <t>3.5</t>
  </si>
  <si>
    <t>Реализация расходных обязательств в части обеспечения выплаты заработной платы работникам муниципальных учреждений</t>
  </si>
  <si>
    <t>Обеспечение дошкольного образования в муниципальных  образовательных организациях ,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</si>
  <si>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Осуществление отдельных государственных полномочий, в соответствии с законом области от 17 декабря 2007 года N 1719-ОЗ "О наделении органов местного самоуправления отдельными государственными полномочиями в сфере образования"</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</si>
  <si>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</si>
  <si>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Детские дошкольные учреждения</t>
  </si>
  <si>
    <t>МП Реализация  дополнительных общеразвивающих программ по виду спорта «Самбо»</t>
  </si>
  <si>
    <r>
      <t xml:space="preserve">Комплекс процессных мероприятий  «Обеспечение деятельности органов местного самоуправления»", </t>
    </r>
    <r>
      <rPr>
        <b/>
        <sz val="12"/>
        <color theme="1"/>
        <rFont val="Times New Roman"/>
        <family val="1"/>
        <charset val="204"/>
      </rPr>
      <t>всего,</t>
    </r>
    <r>
      <rPr>
        <sz val="12"/>
        <color theme="1"/>
        <rFont val="Times New Roman"/>
        <family val="1"/>
        <charset val="204"/>
      </rPr>
      <t xml:space="preserve">
в том числе:</t>
    </r>
  </si>
  <si>
    <t>4. Финансовое обеспечение комплекса процессных мероприятий                                                                                                                                                           «Обеспечение предоствления мер социальной поддержки»</t>
  </si>
  <si>
    <t>4. Финансовое обеспечение реализации муниципального проекта "Школьные музеи"</t>
  </si>
  <si>
    <t>Приложение  к паспорту муниципального проекта 1</t>
  </si>
  <si>
    <t>Приложение  к паспорту муниципального проекта 2</t>
  </si>
  <si>
    <t>4. Финансовое обеспечение реализации муниципального проекта "Реализация дополнительных общеобразовательных программ по виду спорта «Самбо»</t>
  </si>
  <si>
    <t xml:space="preserve">Задача проекта: обеспечение реализации дополнительных общеразвивающих программ «Самбо» </t>
  </si>
  <si>
    <t>Приложение  к паспорту муниципального проекта 3</t>
  </si>
  <si>
    <t xml:space="preserve">4. Финансовое обеспечение реализации муниципального проекта "Создание агро и (или) лесных классов" </t>
  </si>
  <si>
    <t>Приложение  к паспорту муниципального проекта 4</t>
  </si>
  <si>
    <t xml:space="preserve">4. Финансовое обеспечение реализации муниципального проекта " Обеспечение питанием детей с ограниченными возможностями здоровья" </t>
  </si>
  <si>
    <t>Задача проекта: обеспечение обучающихся с ограниченными возможностями здоровья, обучающихся по адаптированным общеобразовательным программам, в муниципальных образовательных организациях,  двухразовым бесплатным питанием, либо денежной компенсацией</t>
  </si>
  <si>
    <t>Приложение  к паспорту муниципального проекта 5</t>
  </si>
  <si>
    <t xml:space="preserve">4. Финансовое обеспечение реализации муниципального проекта "Горячее питание" </t>
  </si>
  <si>
    <t>Приложение  к паспорту муниципального проекта 12</t>
  </si>
  <si>
    <t>Приложение  к паспорту муниципального проекта 6</t>
  </si>
  <si>
    <t xml:space="preserve">4. Финансовое обеспечение реализации муниципального проекта "Организация каникулярного отдыха" </t>
  </si>
  <si>
    <t>Приложение  к паспорту муниципального проекта 7</t>
  </si>
  <si>
    <t xml:space="preserve">4. Финансовое обеспечение реализации муниципального проекта "Строительство, реконструкция, капитальный ремонт, ремонт и благоустройство территорий образовательных организаций муниципальной собственности" </t>
  </si>
  <si>
    <t>Приложение   к паспорту муниципального проекта 8</t>
  </si>
  <si>
    <t xml:space="preserve">4. Финансовое обеспечение реализации муниципального проекта "Ключевые мероприятия в рамках укрупненных приоритетных направлений развития региональных систем образования" </t>
  </si>
  <si>
    <t>Задача проекта: реализация мероприятий в рамках укрупненных приоритетных направлений развития региональных систем образования</t>
  </si>
  <si>
    <t>Приложение   к паспорту муниципального проекта 9</t>
  </si>
  <si>
    <t xml:space="preserve">4. Финансовое обеспечение реализации муниципального  проекта "Обеспечение развития и укрепление материально – технической базы муниципальных учреждений отрасли образования" </t>
  </si>
  <si>
    <t>Задача проекта: проведение мероприятий в рамках обеспечения развития и укрепления материально – технической базы муниципальных учреждений отрасли образования</t>
  </si>
  <si>
    <t xml:space="preserve">4. Финансовое обеспечение реализации муниципального проекта "Организация временного трудоустройства несовершеннолетних граждан в возрасте от 14 до 18 лет в свободное от учебы время" </t>
  </si>
  <si>
    <t>Задача проекта: обеспечение временного трудоустройства несовершеннолетних граждан в возрасте от 14 до 18 лет в свободное от учебы время</t>
  </si>
  <si>
    <t>Приложение  к паспорту муниципального проекта 10</t>
  </si>
  <si>
    <t>Приложение  к паспорту муниципального проекта 11</t>
  </si>
  <si>
    <t xml:space="preserve">4. Финансовое обеспечение реализации муниципального проекта "Обеспечение условий для организации питания" </t>
  </si>
  <si>
    <t>Задача проекта: обеспечение современными условиями для организации питания</t>
  </si>
  <si>
    <t xml:space="preserve">4. Финансовое обеспечение реализации муниципального проекта "Все лучшее детям " </t>
  </si>
  <si>
    <t>Задача проекта: реализация мероприятий по модернизации школьных систем образования (капитальный ремонт зданий общеобразовательных организаций)</t>
  </si>
  <si>
    <t>Задача проекта: Реализация мероприятий по модернизации школьных систем образования, за исключением расходов предусмотренных на софинансирование субсидий из федерального бюджета</t>
  </si>
  <si>
    <t>Приложение  к паспорту муниципального проекта 13</t>
  </si>
  <si>
    <t>4. Финансовое обеспечение реализации муниципального проекта "Педагоги и наставники"</t>
  </si>
  <si>
    <t>Приложение к паспорту муниципального проекта 14</t>
  </si>
  <si>
    <t xml:space="preserve">4. Финансовое обеспечение реализации муниципального проекта "Поддержка семьи" </t>
  </si>
  <si>
    <t>Задача проекта: реализация мероприятий по капитальному ремонту и оснащению образовательных организаций, осуществляющих образовательную деятельность по образовательным программам дошкольного образования (оснащение объектов капитального ремонта средствами обучения и воспитания)</t>
  </si>
  <si>
    <t>1К1Ю455590</t>
  </si>
  <si>
    <t>1К1Ю457501</t>
  </si>
  <si>
    <t>1К1Ю4А7500</t>
  </si>
  <si>
    <t>1К1Ю650500</t>
  </si>
  <si>
    <t>1К1Ю651790</t>
  </si>
  <si>
    <t>1К1Ю653030</t>
  </si>
  <si>
    <t>1К1Я153150</t>
  </si>
  <si>
    <t>1К1Я153151</t>
  </si>
  <si>
    <t>1К20200180</t>
  </si>
  <si>
    <t>1К20301750</t>
  </si>
  <si>
    <t>1К20302750</t>
  </si>
  <si>
    <t>1К20303750</t>
  </si>
  <si>
    <t>1К20370030</t>
  </si>
  <si>
    <t>1К20372010</t>
  </si>
  <si>
    <t>1К102S1520</t>
  </si>
  <si>
    <t>1К11202750</t>
  </si>
  <si>
    <t>1К10822750</t>
  </si>
  <si>
    <t>1К11307750</t>
  </si>
  <si>
    <t>МП Создание  агро и (или) лесных классов</t>
  </si>
  <si>
    <t>Результат: Реализация дополнительных общеразвивающих программ по виду спорта «Самбо»</t>
  </si>
  <si>
    <t>Результат: обеспечение питанием обучающихся с ограниченными возможностями здоровья, не проживающих в организациях, осуществляющих образовательную деятельность по адаптированным основным общеобразовательным программам</t>
  </si>
  <si>
    <t>МП Обеспечение развития и укрепление  материально – технической базы муниципальных учреждений отрасли образования</t>
  </si>
  <si>
    <t>Результат: реализация мероприятий  по оснащению предметных кабинетов общеобразовательных организаций оборудованием, средствами обучения и воспитания</t>
  </si>
  <si>
    <t>Результат : реализация мероприятий по модернизации школьных систем образования (ремонты с однолетним циклом работ)</t>
  </si>
  <si>
    <t>Реализация мероприятий по модернизации школьных систем образования, за исключением расходов, предусмотренных на софинансирование субсидий из федерального бюджета</t>
  </si>
  <si>
    <t>Комплекс процессных мероприятий   "Обеспечение деятельности органов местного самоуправления"</t>
  </si>
  <si>
    <t>Результат: обеспеченена деятельность казенного учреждения</t>
  </si>
  <si>
    <t>Результат: организация предоставления общедоступного и бесплатного начального общего, основного общего, среднего общего образования в муниципальных общеобразовательных учреждениях</t>
  </si>
  <si>
    <t>Результат: учреждения по внешкольной работе с детьми</t>
  </si>
  <si>
    <t>Реализация  дополнительных общеразвивающих программ по виду спорта «Самбо»</t>
  </si>
  <si>
    <t xml:space="preserve">Реализация мероприятий по созданию и функционированию агроклассов и (или) лесных классов в общеобразовательных организациях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</si>
  <si>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</si>
  <si>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Реализация ключевых мероприятий в рамках укрупненных приоритетных направлений развития региональных систем образования в муниципальных общеобразовательных организациях</t>
  </si>
  <si>
    <t xml:space="preserve">Реализация мероприятий по   трудоустройству несовершеннолетних граждан </t>
  </si>
  <si>
    <t>Реализация мероприятий по обеспечению условий для организации питания обучающихся в муниципальных общеобразовательных организациях</t>
  </si>
  <si>
    <t>Ежемесячное денежное вознаграждение советникам директоров по воспитанию и взаимодействиюс детскими общественными объединениями государственных общеобразовательных организаций субьекта РФ, муниципальных общеобразовательных организаций</t>
  </si>
  <si>
    <t>Ежемесячное денежное вознаграждение за классное руководство педагогическим работникам государственных образовательных организаций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</si>
  <si>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Предоставление субсидий бюджетам муниципальных районов, муниципальных и городских округов на софинансирование расходных обязательств, возникающих при выполнении полномочий органов местного самоуправления по организации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организации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созданию условий для осуществления присмотра и ухода за детьми, содержания детей в муниципальных образовательных организациях, а также осуществлению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 в части реализации мероприятий по оснащению зданий муниципальных общеобразовательных организаций (расходы, предусмотренные на софинансирование субсидий, в том числе из федерального бюджета)                                                                         </t>
  </si>
  <si>
    <t>3. Комплекс процессных мероприятий «Обеспечение выполнения муниципального задания учреждений»</t>
  </si>
  <si>
    <t>Задача проекта: реализация мероприятий по модернизации школьных систем образования (оснащение отремонтированных зданий и  помещений общеобразовательных организаций)</t>
  </si>
  <si>
    <t>Результат:реализация мероприятий по модернизации школьных систем образования (оснащение отремонтированных зданий и (или) помещений общеобразовательных организаций современными средствами обучения и воспитания)</t>
  </si>
  <si>
    <t>Задача проекта: выплата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</si>
  <si>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4. Финансовое обеспечение комплекса процессных мероприятий «Обеспечение деятельности органов местного самоуправления»</t>
  </si>
  <si>
    <t xml:space="preserve">Наименование мероприятия/источника финансового обеспечения </t>
  </si>
  <si>
    <t>Объем финансового обеспечения по годам, тыс. рублей</t>
  </si>
  <si>
    <t>4. Финансовое обеспечение комплекса процессных мероприятий «Обеспечение деятельности казенного учреждения»</t>
  </si>
  <si>
    <t>Обеспечение деятельности казенного учреждения</t>
  </si>
  <si>
    <t>4. Финансовое обеспечение комплекса процессных мероприятий «Обеспечение выполнения муниципального задания учреждений»</t>
  </si>
  <si>
    <t>1.5</t>
  </si>
  <si>
    <t>Комплекс процессных мероприятий "Обеспечение выполнения муниципальных заданий учреждений"</t>
  </si>
  <si>
    <t>12. Муниципальный проект «Все лучшее детям»</t>
  </si>
  <si>
    <t>12.1</t>
  </si>
  <si>
    <t>12.2</t>
  </si>
  <si>
    <t>12.3</t>
  </si>
  <si>
    <t>12.4</t>
  </si>
  <si>
    <t>13.3</t>
  </si>
  <si>
    <t>14.1</t>
  </si>
  <si>
    <t>14.2</t>
  </si>
  <si>
    <t>10. Муниципальный проект «Организация временного трудоустройства несовершеннолетних граждан в возрасте от 14 до 18 лет в свободное от учебы время»</t>
  </si>
  <si>
    <t>Реализация мероприятий по модернизации школьных систем образования (ремонты с однолетним циклом работ)</t>
  </si>
  <si>
    <t>Результат: реализация мероприятий по модернизации школьных систем образования (оснащение отремонтированных зданий и (или )помещений общеобразовательных организаций современными средствами обучения и воспитания)</t>
  </si>
  <si>
    <t>результат: 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субьекта РФ, муниципальных общеобразовательных организаций</t>
  </si>
  <si>
    <t>Задача проекта: осуществление организации бесплатного горячего питания обучающихся, получающих начальное общее образование в общеобразовательных организациях</t>
  </si>
  <si>
    <t>Задача проекта: проведение строительства,  капитального ремонта, ремонта и благоустройства территорий образовательных организаций муниципальной собственности</t>
  </si>
  <si>
    <t>Задача проекта: выплата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t>
  </si>
  <si>
    <t>Результат проекта: ежемесячное денежное вознаграждение за классное руководство педагогическим работникам государственных образовательных организаций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</si>
  <si>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Результат проекта: ежемесячное денежное вознаграждение за классное руководство педагогическим работникам государственных образовательных организаций,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</si>
  <si>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Комплекс процессных мероприятий «Обеспечение выполнения  муниципального задания учреждений»</t>
  </si>
  <si>
    <t>Софинансирование расходных обязательств муниципальных образований на реализацию мероприятий, направленных на модернизацию школьных систем образования  (оснащение  отремонтированных  зданий  и (или) помещений  муниципальных  общеобразовательных  организаций современными средствами обучения и воспитания)</t>
  </si>
  <si>
    <t>Реализация мероприятий по модернизации школьных систем образования (оснащение отремонтированных зданий и (или) помещений муниципальных общеобразовательных организаций современными средствами обучения и воспитания)</t>
  </si>
  <si>
    <t>Осуществление отдельных государственных полномочий, в соответствии с законом области от 17 декабря 2007 года № 1719-ОЗ "О наделении органов местного самоуправления отдельными государственными полномочиями в сфере образования"</t>
  </si>
  <si>
    <t>Субсидии на иные цели муниципальным учреждениям, связанные с решением задач структурных элементов проектной части муниципальной программы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Субсидии бюджетным учреждениям на иные цели
Субсидии автономным учреждениям на иные цели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</si>
</sst>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sz val="14"/>
      <color theme="1"/>
      <name val="Times New Roman"/>
      <family val="1"/>
      <charset val="204"/>
    </font>
    <font>
      <sz val="12"/>
      <color theme="1"/>
      <name val="Times New Roman"/>
      <family val="1"/>
      <charset val="204"/>
    </font>
    <font>
      <sz val="11"/>
      <color theme="1"/>
      <name val="Times New Roman"/>
      <family val="1"/>
      <charset val="204"/>
    </font>
    <font>
      <sz val="9"/>
      <color theme="1"/>
      <name val="Times New Roman"/>
      <family val="1"/>
      <charset val="204"/>
    </font>
    <font>
      <b/>
      <sz val="12"/>
      <color theme="1"/>
      <name val="Times New Roman"/>
      <family val="1"/>
      <charset val="204"/>
    </font>
    <font>
      <b/>
      <sz val="12"/>
      <name val="Times New Roman"/>
      <family val="1"/>
      <charset val="204"/>
    </font>
    <font>
      <b/>
      <sz val="14"/>
      <color theme="1"/>
      <name val="Times New Roman"/>
      <family val="1"/>
      <charset val="204"/>
    </font>
    <font>
      <sz val="11"/>
      <name val="Times New Roman"/>
      <family val="1"/>
      <charset val="204"/>
    </font>
    <font>
      <sz val="14"/>
      <name val="Times New Roman"/>
      <family val="1"/>
      <charset val="204"/>
    </font>
    <font>
      <b/>
      <sz val="14"/>
      <name val="Times New Roman"/>
      <family val="1"/>
      <charset val="204"/>
    </font>
    <font>
      <sz val="11"/>
      <color rgb="FFFF0000"/>
      <name val="Calibri"/>
      <family val="2"/>
      <scheme val="minor"/>
    </font>
    <font>
      <sz val="12"/>
      <color rgb="FFFF0000"/>
      <name val="Times New Roman"/>
      <family val="1"/>
      <charset val="204"/>
    </font>
    <font>
      <sz val="12"/>
      <name val="Times New Roman"/>
      <family val="1"/>
      <charset val="204"/>
    </font>
    <font>
      <sz val="8"/>
      <name val="Calibri"/>
      <family val="2"/>
      <scheme val="minor"/>
    </font>
    <font>
      <sz val="11"/>
      <color theme="0"/>
      <name val="Times New Roman"/>
      <family val="1"/>
      <charset val="204"/>
    </font>
    <font>
      <sz val="13"/>
      <color theme="1"/>
      <name val="Times New Roman"/>
      <family val="1"/>
      <charset val="204"/>
    </font>
    <font>
      <sz val="13"/>
      <name val="Times New Roman"/>
      <family val="1"/>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34">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0" xfId="0" applyFont="1" applyAlignment="1">
      <alignment horizontal="center" vertical="center"/>
    </xf>
    <xf numFmtId="0" fontId="3" fillId="0" borderId="0" xfId="0" applyFont="1"/>
    <xf numFmtId="0" fontId="3" fillId="0" borderId="0" xfId="0" applyFont="1" applyAlignment="1">
      <alignment horizontal="center" vertical="center"/>
    </xf>
    <xf numFmtId="0" fontId="4"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5" xfId="0" applyNumberFormat="1" applyFont="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5" fillId="0" borderId="1" xfId="0" applyFont="1" applyBorder="1" applyAlignment="1">
      <alignment vertical="center" wrapText="1"/>
    </xf>
    <xf numFmtId="164" fontId="1" fillId="0" borderId="1"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0" fontId="3" fillId="0" borderId="0" xfId="0" applyFont="1" applyAlignment="1">
      <alignment horizontal="center" wrapText="1"/>
    </xf>
    <xf numFmtId="0" fontId="2" fillId="0" borderId="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49" fontId="2" fillId="0" borderId="0" xfId="0" applyNumberFormat="1" applyFont="1" applyAlignment="1">
      <alignment horizontal="center" vertical="center" wrapText="1"/>
    </xf>
    <xf numFmtId="0" fontId="2" fillId="0" borderId="0" xfId="0" applyFont="1" applyAlignment="1">
      <alignment vertical="center" wrapText="1"/>
    </xf>
    <xf numFmtId="164" fontId="2" fillId="0" borderId="0" xfId="0" applyNumberFormat="1" applyFont="1" applyAlignment="1">
      <alignment horizontal="center" vertical="center" wrapText="1"/>
    </xf>
    <xf numFmtId="0" fontId="9" fillId="0" borderId="6" xfId="0" applyFont="1" applyBorder="1" applyAlignment="1">
      <alignment horizontal="center" vertical="center" wrapText="1"/>
    </xf>
    <xf numFmtId="0" fontId="9" fillId="0" borderId="1" xfId="0" applyFont="1" applyBorder="1" applyAlignment="1">
      <alignment horizontal="center" vertical="center" wrapText="1"/>
    </xf>
    <xf numFmtId="0" fontId="11" fillId="0" borderId="0" xfId="0" applyFont="1"/>
    <xf numFmtId="164" fontId="2" fillId="2" borderId="1"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0" fontId="3" fillId="2" borderId="0" xfId="0" applyFont="1" applyFill="1"/>
    <xf numFmtId="0" fontId="3" fillId="2" borderId="0" xfId="0" applyFont="1" applyFill="1" applyAlignment="1">
      <alignment horizontal="center" vertical="center"/>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0" fillId="2" borderId="0" xfId="0" applyFill="1"/>
    <xf numFmtId="0" fontId="0" fillId="2" borderId="0" xfId="0" applyFill="1" applyAlignment="1">
      <alignment horizontal="center"/>
    </xf>
    <xf numFmtId="164" fontId="1"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0" fontId="2" fillId="2" borderId="1" xfId="0" applyFont="1" applyFill="1" applyBorder="1" applyAlignment="1">
      <alignment vertical="center" wrapText="1"/>
    </xf>
    <xf numFmtId="49" fontId="1" fillId="0" borderId="7" xfId="0" applyNumberFormat="1" applyFont="1" applyBorder="1" applyAlignment="1">
      <alignment horizontal="center" vertical="center" wrapText="1"/>
    </xf>
    <xf numFmtId="164" fontId="1" fillId="2" borderId="5" xfId="0" applyNumberFormat="1" applyFont="1" applyFill="1" applyBorder="1" applyAlignment="1">
      <alignment horizontal="center" vertical="center" wrapText="1"/>
    </xf>
    <xf numFmtId="0" fontId="1" fillId="0" borderId="5" xfId="0" applyFont="1" applyBorder="1" applyAlignment="1">
      <alignment horizontal="center" vertical="top" wrapText="1"/>
    </xf>
    <xf numFmtId="0" fontId="0" fillId="0" borderId="11" xfId="0" applyBorder="1"/>
    <xf numFmtId="164" fontId="0" fillId="0" borderId="1" xfId="0" applyNumberFormat="1" applyBorder="1" applyAlignment="1">
      <alignment horizontal="center" vertical="center"/>
    </xf>
    <xf numFmtId="0" fontId="2" fillId="0" borderId="1" xfId="0" applyFont="1" applyBorder="1" applyAlignment="1">
      <alignment horizontal="left" vertical="center" wrapText="1"/>
    </xf>
    <xf numFmtId="0" fontId="2" fillId="0" borderId="0" xfId="0" applyFont="1" applyAlignment="1">
      <alignment horizontal="center" vertical="center" wrapText="1"/>
    </xf>
    <xf numFmtId="0" fontId="2" fillId="2" borderId="6"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15" fillId="0" borderId="0" xfId="0" applyFont="1"/>
    <xf numFmtId="0" fontId="15" fillId="2" borderId="0" xfId="0" applyFont="1" applyFill="1"/>
    <xf numFmtId="0" fontId="15" fillId="0" borderId="0" xfId="0" applyFont="1" applyAlignment="1">
      <alignment wrapText="1"/>
    </xf>
    <xf numFmtId="164" fontId="2" fillId="0" borderId="1" xfId="0" applyNumberFormat="1" applyFont="1" applyBorder="1" applyAlignment="1">
      <alignment horizontal="center" vertical="center"/>
    </xf>
    <xf numFmtId="0" fontId="2" fillId="0" borderId="6" xfId="0" applyFont="1" applyBorder="1" applyAlignment="1">
      <alignment horizontal="center" vertical="center" wrapText="1"/>
    </xf>
    <xf numFmtId="0" fontId="3" fillId="0" borderId="1" xfId="0" applyFont="1" applyBorder="1" applyAlignment="1">
      <alignment horizontal="center" vertical="center"/>
    </xf>
    <xf numFmtId="0" fontId="2" fillId="2" borderId="5" xfId="0" applyFont="1" applyFill="1" applyBorder="1" applyAlignment="1">
      <alignment horizontal="left" vertical="center" wrapText="1"/>
    </xf>
    <xf numFmtId="0" fontId="1" fillId="0" borderId="5" xfId="0" applyFont="1" applyBorder="1" applyAlignment="1">
      <alignment horizontal="center" vertical="center" wrapText="1"/>
    </xf>
    <xf numFmtId="0" fontId="2" fillId="2" borderId="5"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1"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0" borderId="0" xfId="0" applyFont="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center"/>
    </xf>
    <xf numFmtId="0" fontId="13" fillId="2" borderId="5"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6" fillId="2" borderId="1" xfId="0"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164" fontId="1" fillId="0" borderId="5"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0" fontId="0" fillId="0" borderId="11" xfId="0" applyBorder="1" applyAlignment="1">
      <alignment horizont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10" xfId="0" applyNumberFormat="1" applyFont="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center" vertical="center"/>
    </xf>
    <xf numFmtId="49" fontId="1" fillId="0" borderId="7"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164" fontId="1" fillId="2" borderId="7"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3" fillId="0" borderId="0" xfId="0" applyFont="1" applyAlignment="1">
      <alignment horizontal="center" wrapText="1"/>
    </xf>
    <xf numFmtId="0" fontId="9" fillId="0" borderId="0" xfId="0" applyFont="1" applyAlignment="1">
      <alignment horizontal="center" vertical="center" wrapText="1"/>
    </xf>
    <xf numFmtId="164" fontId="2" fillId="0" borderId="0" xfId="0" applyNumberFormat="1"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49" fontId="1"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164" fontId="1" fillId="2" borderId="10" xfId="0" applyNumberFormat="1" applyFont="1" applyFill="1" applyBorder="1" applyAlignment="1">
      <alignment horizontal="center" vertical="center" wrapText="1"/>
    </xf>
    <xf numFmtId="164" fontId="1" fillId="2" borderId="12"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64"/>
  <sheetViews>
    <sheetView tabSelected="1" view="pageBreakPreview" topLeftCell="A130" zoomScale="60" zoomScaleNormal="100" workbookViewId="0">
      <selection activeCell="O161" sqref="O161"/>
    </sheetView>
  </sheetViews>
  <sheetFormatPr defaultRowHeight="15" x14ac:dyDescent="0.25"/>
  <cols>
    <col min="1" max="1" width="4.85546875" style="53" customWidth="1"/>
    <col min="2" max="2" width="9.5703125" style="8" bestFit="1" customWidth="1"/>
    <col min="3" max="3" width="44.85546875" style="32" customWidth="1"/>
    <col min="4" max="4" width="13.140625" style="33" customWidth="1"/>
    <col min="5" max="5" width="17.85546875" style="32" customWidth="1"/>
    <col min="6" max="8" width="18.140625" style="32" customWidth="1"/>
    <col min="9" max="10" width="18.140625" style="7" customWidth="1"/>
    <col min="11" max="11" width="18.5703125" style="7" customWidth="1"/>
    <col min="12" max="12" width="9.140625" style="7"/>
  </cols>
  <sheetData>
    <row r="2" spans="2:11" x14ac:dyDescent="0.25">
      <c r="J2" s="77" t="s">
        <v>146</v>
      </c>
      <c r="K2" s="77"/>
    </row>
    <row r="3" spans="2:11" x14ac:dyDescent="0.25">
      <c r="J3" s="77" t="s">
        <v>147</v>
      </c>
      <c r="K3" s="77"/>
    </row>
    <row r="4" spans="2:11" ht="7.5" customHeight="1" x14ac:dyDescent="0.25"/>
    <row r="5" spans="2:11" ht="18.75" x14ac:dyDescent="0.25">
      <c r="B5" s="69" t="s">
        <v>81</v>
      </c>
      <c r="C5" s="69"/>
      <c r="D5" s="69"/>
      <c r="E5" s="69"/>
      <c r="F5" s="69"/>
      <c r="G5" s="69"/>
      <c r="H5" s="69"/>
      <c r="I5" s="69"/>
      <c r="J5" s="69"/>
      <c r="K5" s="69"/>
    </row>
    <row r="6" spans="2:11" ht="12" customHeight="1" x14ac:dyDescent="0.25">
      <c r="B6" s="2"/>
    </row>
    <row r="7" spans="2:11" ht="15.75" x14ac:dyDescent="0.25">
      <c r="B7" s="4" t="s">
        <v>0</v>
      </c>
      <c r="C7" s="70" t="s">
        <v>2</v>
      </c>
      <c r="D7" s="71" t="s">
        <v>3</v>
      </c>
      <c r="E7" s="72" t="s">
        <v>52</v>
      </c>
      <c r="F7" s="73"/>
      <c r="G7" s="73"/>
      <c r="H7" s="73"/>
      <c r="I7" s="73"/>
      <c r="J7" s="73"/>
      <c r="K7" s="74"/>
    </row>
    <row r="8" spans="2:11" ht="15.75" x14ac:dyDescent="0.25">
      <c r="B8" s="4" t="s">
        <v>1</v>
      </c>
      <c r="C8" s="70"/>
      <c r="D8" s="71"/>
      <c r="E8" s="34">
        <v>2025</v>
      </c>
      <c r="F8" s="34">
        <v>2026</v>
      </c>
      <c r="G8" s="34">
        <v>2027</v>
      </c>
      <c r="H8" s="34">
        <v>2028</v>
      </c>
      <c r="I8" s="4">
        <v>2029</v>
      </c>
      <c r="J8" s="4">
        <v>2030</v>
      </c>
      <c r="K8" s="4" t="s">
        <v>4</v>
      </c>
    </row>
    <row r="9" spans="2:11" x14ac:dyDescent="0.25">
      <c r="B9" s="9">
        <v>1</v>
      </c>
      <c r="C9" s="35">
        <v>2</v>
      </c>
      <c r="D9" s="35">
        <v>3</v>
      </c>
      <c r="E9" s="35">
        <v>4</v>
      </c>
      <c r="F9" s="35">
        <v>5</v>
      </c>
      <c r="G9" s="35">
        <v>6</v>
      </c>
      <c r="H9" s="35">
        <v>7</v>
      </c>
      <c r="I9" s="9">
        <v>8</v>
      </c>
      <c r="J9" s="9">
        <v>9</v>
      </c>
      <c r="K9" s="9">
        <v>10</v>
      </c>
    </row>
    <row r="10" spans="2:11" ht="31.5" x14ac:dyDescent="0.25">
      <c r="B10" s="4">
        <v>1</v>
      </c>
      <c r="C10" s="68" t="s">
        <v>5</v>
      </c>
      <c r="D10" s="34" t="s">
        <v>6</v>
      </c>
      <c r="E10" s="29">
        <f>E11+E12+E13</f>
        <v>1735054.4500000002</v>
      </c>
      <c r="F10" s="29">
        <f t="shared" ref="F10:I10" si="0">F11+F12+F13</f>
        <v>1575765.8829999999</v>
      </c>
      <c r="G10" s="29">
        <f t="shared" si="0"/>
        <v>1260752.3600000001</v>
      </c>
      <c r="H10" s="29">
        <f t="shared" si="0"/>
        <v>33437.5</v>
      </c>
      <c r="I10" s="29">
        <f t="shared" si="0"/>
        <v>44441.8</v>
      </c>
      <c r="J10" s="29">
        <f t="shared" ref="J10" si="1">J11+J12+J13</f>
        <v>44441.8</v>
      </c>
      <c r="K10" s="29">
        <f>K11+K12+K13</f>
        <v>4693823.7929999996</v>
      </c>
    </row>
    <row r="11" spans="2:11" ht="15.75" x14ac:dyDescent="0.25">
      <c r="B11" s="9">
        <v>2</v>
      </c>
      <c r="C11" s="68"/>
      <c r="D11" s="34" t="s">
        <v>7</v>
      </c>
      <c r="E11" s="29">
        <f>E16</f>
        <v>354368.39</v>
      </c>
      <c r="F11" s="29">
        <f t="shared" ref="F11:K11" si="2">F16</f>
        <v>339401.12300000002</v>
      </c>
      <c r="G11" s="29">
        <f t="shared" si="2"/>
        <v>345844.89</v>
      </c>
      <c r="H11" s="29">
        <f t="shared" si="2"/>
        <v>15351.699999999999</v>
      </c>
      <c r="I11" s="29">
        <f t="shared" si="2"/>
        <v>15351.699999999999</v>
      </c>
      <c r="J11" s="29">
        <f t="shared" si="2"/>
        <v>15351.699999999999</v>
      </c>
      <c r="K11" s="29">
        <f t="shared" si="2"/>
        <v>1085599.503</v>
      </c>
    </row>
    <row r="12" spans="2:11" ht="15.75" x14ac:dyDescent="0.25">
      <c r="B12" s="9">
        <v>3</v>
      </c>
      <c r="C12" s="68"/>
      <c r="D12" s="34" t="s">
        <v>8</v>
      </c>
      <c r="E12" s="29">
        <f>E17+E22</f>
        <v>180859.7</v>
      </c>
      <c r="F12" s="29">
        <f t="shared" ref="F12:F13" si="3">F17+F22</f>
        <v>210924.47</v>
      </c>
      <c r="G12" s="29">
        <f t="shared" ref="G12:J12" si="4">G17+G22</f>
        <v>72374.069999999992</v>
      </c>
      <c r="H12" s="29">
        <f t="shared" si="4"/>
        <v>18085.8</v>
      </c>
      <c r="I12" s="10">
        <f t="shared" si="4"/>
        <v>18085.8</v>
      </c>
      <c r="J12" s="10">
        <f t="shared" si="4"/>
        <v>18085.8</v>
      </c>
      <c r="K12" s="10">
        <f t="shared" ref="K12:K88" si="5">E12+F12+G12+H12+I12+J12</f>
        <v>518415.64</v>
      </c>
    </row>
    <row r="13" spans="2:11" ht="15.75" x14ac:dyDescent="0.25">
      <c r="B13" s="9">
        <v>4</v>
      </c>
      <c r="C13" s="68"/>
      <c r="D13" s="34" t="s">
        <v>9</v>
      </c>
      <c r="E13" s="29">
        <f>E18+E23</f>
        <v>1199826.3600000001</v>
      </c>
      <c r="F13" s="29">
        <f t="shared" si="3"/>
        <v>1025440.29</v>
      </c>
      <c r="G13" s="29">
        <f t="shared" ref="G13:J13" si="6">G18+G23</f>
        <v>842533.4</v>
      </c>
      <c r="H13" s="29">
        <v>0</v>
      </c>
      <c r="I13" s="10">
        <f t="shared" si="6"/>
        <v>11004.3</v>
      </c>
      <c r="J13" s="10">
        <f t="shared" si="6"/>
        <v>11004.3</v>
      </c>
      <c r="K13" s="10">
        <f t="shared" si="5"/>
        <v>3089808.65</v>
      </c>
    </row>
    <row r="14" spans="2:11" ht="15.75" x14ac:dyDescent="0.25">
      <c r="B14" s="9">
        <v>5</v>
      </c>
      <c r="C14" s="68"/>
      <c r="D14" s="34" t="s">
        <v>10</v>
      </c>
      <c r="E14" s="35">
        <v>0</v>
      </c>
      <c r="F14" s="35">
        <v>0</v>
      </c>
      <c r="G14" s="35">
        <v>0</v>
      </c>
      <c r="H14" s="35">
        <v>0</v>
      </c>
      <c r="I14" s="35">
        <v>0</v>
      </c>
      <c r="J14" s="35">
        <v>0</v>
      </c>
      <c r="K14" s="10">
        <f t="shared" si="5"/>
        <v>0</v>
      </c>
    </row>
    <row r="15" spans="2:11" ht="31.5" x14ac:dyDescent="0.25">
      <c r="B15" s="4">
        <v>1</v>
      </c>
      <c r="C15" s="81" t="s">
        <v>34</v>
      </c>
      <c r="D15" s="34" t="s">
        <v>6</v>
      </c>
      <c r="E15" s="29">
        <f>E16+E17+E18+E19</f>
        <v>1735054.4500000002</v>
      </c>
      <c r="F15" s="29">
        <f t="shared" ref="F15:K15" si="7">F16+F17+F18+F19</f>
        <v>1575765.8829999999</v>
      </c>
      <c r="G15" s="29">
        <f t="shared" si="7"/>
        <v>1260752.3600000001</v>
      </c>
      <c r="H15" s="29">
        <f t="shared" si="7"/>
        <v>44441.8</v>
      </c>
      <c r="I15" s="29">
        <f t="shared" si="7"/>
        <v>44441.8</v>
      </c>
      <c r="J15" s="29">
        <f t="shared" si="7"/>
        <v>44441.8</v>
      </c>
      <c r="K15" s="29">
        <f t="shared" si="7"/>
        <v>4704828.0930000003</v>
      </c>
    </row>
    <row r="16" spans="2:11" ht="15.75" x14ac:dyDescent="0.25">
      <c r="B16" s="4">
        <v>2</v>
      </c>
      <c r="C16" s="81"/>
      <c r="D16" s="34" t="s">
        <v>7</v>
      </c>
      <c r="E16" s="29">
        <f t="shared" ref="E16:K19" si="8">E36+E41+E46+E51+E62+E67+E72+E81+E86+E130+E135+E140+E161+E56+E121+E108+E91+E95+E103+E112+E116+E125+E144+E148+E152+E156+E76+E31+E99</f>
        <v>354368.39</v>
      </c>
      <c r="F16" s="29">
        <f t="shared" si="8"/>
        <v>339401.12300000002</v>
      </c>
      <c r="G16" s="29">
        <f t="shared" si="8"/>
        <v>345844.89</v>
      </c>
      <c r="H16" s="29">
        <f t="shared" si="8"/>
        <v>15351.699999999999</v>
      </c>
      <c r="I16" s="29">
        <f t="shared" si="8"/>
        <v>15351.699999999999</v>
      </c>
      <c r="J16" s="29">
        <f t="shared" si="8"/>
        <v>15351.699999999999</v>
      </c>
      <c r="K16" s="29">
        <f t="shared" si="8"/>
        <v>1085599.503</v>
      </c>
    </row>
    <row r="17" spans="2:11" ht="15.75" x14ac:dyDescent="0.25">
      <c r="B17" s="4">
        <v>3</v>
      </c>
      <c r="C17" s="81"/>
      <c r="D17" s="34" t="s">
        <v>8</v>
      </c>
      <c r="E17" s="29">
        <f t="shared" si="8"/>
        <v>180859.7</v>
      </c>
      <c r="F17" s="29">
        <f t="shared" si="8"/>
        <v>210924.47</v>
      </c>
      <c r="G17" s="29">
        <f t="shared" si="8"/>
        <v>72374.069999999992</v>
      </c>
      <c r="H17" s="29">
        <f t="shared" si="8"/>
        <v>18085.8</v>
      </c>
      <c r="I17" s="29">
        <f t="shared" si="8"/>
        <v>18085.8</v>
      </c>
      <c r="J17" s="29">
        <f t="shared" si="8"/>
        <v>18085.8</v>
      </c>
      <c r="K17" s="29">
        <f t="shared" si="8"/>
        <v>518415.64</v>
      </c>
    </row>
    <row r="18" spans="2:11" ht="15.75" x14ac:dyDescent="0.25">
      <c r="B18" s="4">
        <v>4</v>
      </c>
      <c r="C18" s="81"/>
      <c r="D18" s="34" t="s">
        <v>9</v>
      </c>
      <c r="E18" s="29">
        <f t="shared" si="8"/>
        <v>1199826.3600000001</v>
      </c>
      <c r="F18" s="29">
        <f t="shared" si="8"/>
        <v>1025440.29</v>
      </c>
      <c r="G18" s="29">
        <f t="shared" si="8"/>
        <v>842533.4</v>
      </c>
      <c r="H18" s="29">
        <f t="shared" si="8"/>
        <v>11004.3</v>
      </c>
      <c r="I18" s="29">
        <f t="shared" si="8"/>
        <v>11004.3</v>
      </c>
      <c r="J18" s="29">
        <f t="shared" si="8"/>
        <v>11004.3</v>
      </c>
      <c r="K18" s="29">
        <f t="shared" si="8"/>
        <v>3100812.9499999997</v>
      </c>
    </row>
    <row r="19" spans="2:11" ht="15.75" x14ac:dyDescent="0.25">
      <c r="B19" s="4">
        <v>5</v>
      </c>
      <c r="C19" s="81"/>
      <c r="D19" s="34" t="s">
        <v>10</v>
      </c>
      <c r="E19" s="29">
        <f t="shared" si="8"/>
        <v>0</v>
      </c>
      <c r="F19" s="29">
        <f t="shared" si="8"/>
        <v>0</v>
      </c>
      <c r="G19" s="29">
        <f t="shared" si="8"/>
        <v>0</v>
      </c>
      <c r="H19" s="29">
        <f t="shared" si="8"/>
        <v>0</v>
      </c>
      <c r="I19" s="29">
        <f t="shared" si="8"/>
        <v>0</v>
      </c>
      <c r="J19" s="29">
        <f t="shared" si="8"/>
        <v>0</v>
      </c>
      <c r="K19" s="29">
        <f t="shared" si="8"/>
        <v>0</v>
      </c>
    </row>
    <row r="20" spans="2:11" ht="31.15" customHeight="1" x14ac:dyDescent="0.25">
      <c r="B20" s="4">
        <v>1</v>
      </c>
      <c r="C20" s="81" t="s">
        <v>150</v>
      </c>
      <c r="D20" s="34" t="s">
        <v>6</v>
      </c>
      <c r="E20" s="29">
        <f>SUM(E21:E24)</f>
        <v>104.27</v>
      </c>
      <c r="F20" s="29">
        <f>SUM(F21:F24)</f>
        <v>91.37</v>
      </c>
      <c r="G20" s="29">
        <f t="shared" ref="G20:J20" si="9">SUM(G21:G24)</f>
        <v>91.37</v>
      </c>
      <c r="H20" s="29">
        <f t="shared" si="9"/>
        <v>352</v>
      </c>
      <c r="I20" s="10">
        <f t="shared" si="9"/>
        <v>352</v>
      </c>
      <c r="J20" s="10">
        <f t="shared" si="9"/>
        <v>352</v>
      </c>
      <c r="K20" s="10">
        <f>E20+F20+G20+H20+I20+J20</f>
        <v>1343.01</v>
      </c>
    </row>
    <row r="21" spans="2:11" ht="15.75" x14ac:dyDescent="0.25">
      <c r="B21" s="4">
        <v>2</v>
      </c>
      <c r="C21" s="81"/>
      <c r="D21" s="34" t="s">
        <v>7</v>
      </c>
      <c r="E21" s="29">
        <v>104.27</v>
      </c>
      <c r="F21" s="29">
        <v>91.37</v>
      </c>
      <c r="G21" s="29">
        <v>91.37</v>
      </c>
      <c r="H21" s="29">
        <v>352</v>
      </c>
      <c r="I21" s="10">
        <v>352</v>
      </c>
      <c r="J21" s="10">
        <v>352</v>
      </c>
      <c r="K21" s="10">
        <f t="shared" si="5"/>
        <v>1343.01</v>
      </c>
    </row>
    <row r="22" spans="2:11" ht="15.75" x14ac:dyDescent="0.25">
      <c r="B22" s="4">
        <v>3</v>
      </c>
      <c r="C22" s="81"/>
      <c r="D22" s="34" t="s">
        <v>8</v>
      </c>
      <c r="E22" s="29">
        <v>0</v>
      </c>
      <c r="F22" s="29">
        <v>0</v>
      </c>
      <c r="G22" s="29">
        <v>0</v>
      </c>
      <c r="H22" s="29">
        <v>0</v>
      </c>
      <c r="I22" s="29">
        <v>0</v>
      </c>
      <c r="J22" s="29">
        <v>0</v>
      </c>
      <c r="K22" s="10">
        <f t="shared" si="5"/>
        <v>0</v>
      </c>
    </row>
    <row r="23" spans="2:11" ht="15.75" x14ac:dyDescent="0.25">
      <c r="B23" s="4">
        <v>4</v>
      </c>
      <c r="C23" s="81"/>
      <c r="D23" s="34" t="s">
        <v>9</v>
      </c>
      <c r="E23" s="29">
        <v>0</v>
      </c>
      <c r="F23" s="29">
        <v>0</v>
      </c>
      <c r="G23" s="29">
        <v>0</v>
      </c>
      <c r="H23" s="29">
        <v>0</v>
      </c>
      <c r="I23" s="29">
        <v>0</v>
      </c>
      <c r="J23" s="29">
        <v>0</v>
      </c>
      <c r="K23" s="10">
        <f t="shared" si="5"/>
        <v>0</v>
      </c>
    </row>
    <row r="24" spans="2:11" ht="15.75" x14ac:dyDescent="0.25">
      <c r="B24" s="4">
        <v>5</v>
      </c>
      <c r="C24" s="81"/>
      <c r="D24" s="34" t="s">
        <v>10</v>
      </c>
      <c r="E24" s="29">
        <v>0</v>
      </c>
      <c r="F24" s="29">
        <v>0</v>
      </c>
      <c r="G24" s="29">
        <v>0</v>
      </c>
      <c r="H24" s="29">
        <v>0</v>
      </c>
      <c r="I24" s="29">
        <v>0</v>
      </c>
      <c r="J24" s="29">
        <v>0</v>
      </c>
      <c r="K24" s="10">
        <f>E24+F24+G24+H24+I24+J24</f>
        <v>0</v>
      </c>
    </row>
    <row r="25" spans="2:11" ht="31.5" x14ac:dyDescent="0.25">
      <c r="B25" s="4">
        <v>1</v>
      </c>
      <c r="C25" s="65" t="s">
        <v>151</v>
      </c>
      <c r="D25" s="34" t="s">
        <v>6</v>
      </c>
      <c r="E25" s="29">
        <f t="shared" ref="E25:J25" si="10">E26</f>
        <v>247.72</v>
      </c>
      <c r="F25" s="29">
        <f t="shared" si="10"/>
        <v>247.72</v>
      </c>
      <c r="G25" s="29">
        <f t="shared" si="10"/>
        <v>247.72</v>
      </c>
      <c r="H25" s="29">
        <f t="shared" si="10"/>
        <v>0</v>
      </c>
      <c r="I25" s="10">
        <f t="shared" si="10"/>
        <v>0</v>
      </c>
      <c r="J25" s="10">
        <f t="shared" si="10"/>
        <v>0</v>
      </c>
      <c r="K25" s="10">
        <f t="shared" ref="K25:K26" si="11">E25+F25+G25+H25+I25+J25</f>
        <v>743.16</v>
      </c>
    </row>
    <row r="26" spans="2:11" ht="15.75" x14ac:dyDescent="0.25">
      <c r="B26" s="4">
        <v>2</v>
      </c>
      <c r="C26" s="66"/>
      <c r="D26" s="34" t="s">
        <v>7</v>
      </c>
      <c r="E26" s="29">
        <v>247.72</v>
      </c>
      <c r="F26" s="29">
        <v>247.72</v>
      </c>
      <c r="G26" s="29">
        <v>247.72</v>
      </c>
      <c r="H26" s="29">
        <v>0</v>
      </c>
      <c r="I26" s="10">
        <v>0</v>
      </c>
      <c r="J26" s="10">
        <v>0</v>
      </c>
      <c r="K26" s="10">
        <f t="shared" si="11"/>
        <v>743.16</v>
      </c>
    </row>
    <row r="27" spans="2:11" ht="15.75" x14ac:dyDescent="0.25">
      <c r="B27" s="4">
        <v>3</v>
      </c>
      <c r="C27" s="66"/>
      <c r="D27" s="34" t="s">
        <v>8</v>
      </c>
      <c r="E27" s="29">
        <v>0</v>
      </c>
      <c r="F27" s="29">
        <v>0</v>
      </c>
      <c r="G27" s="29">
        <v>0</v>
      </c>
      <c r="H27" s="29">
        <v>0</v>
      </c>
      <c r="I27" s="29">
        <v>0</v>
      </c>
      <c r="J27" s="29">
        <v>0</v>
      </c>
      <c r="K27" s="10">
        <v>0</v>
      </c>
    </row>
    <row r="28" spans="2:11" ht="15.75" x14ac:dyDescent="0.25">
      <c r="B28" s="4">
        <v>4</v>
      </c>
      <c r="C28" s="66"/>
      <c r="D28" s="34" t="s">
        <v>9</v>
      </c>
      <c r="E28" s="29">
        <v>0</v>
      </c>
      <c r="F28" s="29">
        <v>0</v>
      </c>
      <c r="G28" s="29">
        <v>0</v>
      </c>
      <c r="H28" s="29">
        <v>0</v>
      </c>
      <c r="I28" s="29">
        <v>0</v>
      </c>
      <c r="J28" s="29">
        <v>0</v>
      </c>
      <c r="K28" s="10">
        <v>0</v>
      </c>
    </row>
    <row r="29" spans="2:11" ht="15.75" x14ac:dyDescent="0.25">
      <c r="B29" s="4">
        <v>5</v>
      </c>
      <c r="C29" s="67"/>
      <c r="D29" s="34" t="s">
        <v>10</v>
      </c>
      <c r="E29" s="29">
        <v>0</v>
      </c>
      <c r="F29" s="29">
        <v>0</v>
      </c>
      <c r="G29" s="29">
        <v>0</v>
      </c>
      <c r="H29" s="29">
        <v>0</v>
      </c>
      <c r="I29" s="29">
        <v>0</v>
      </c>
      <c r="J29" s="29">
        <v>0</v>
      </c>
      <c r="K29" s="10">
        <v>0</v>
      </c>
    </row>
    <row r="30" spans="2:11" ht="31.5" x14ac:dyDescent="0.25">
      <c r="B30" s="4">
        <v>1</v>
      </c>
      <c r="C30" s="36" t="s">
        <v>148</v>
      </c>
      <c r="D30" s="34" t="s">
        <v>6</v>
      </c>
      <c r="E30" s="29">
        <f>SUM(E31:E34)</f>
        <v>1000.2</v>
      </c>
      <c r="F30" s="29">
        <f t="shared" ref="F30:J30" si="12">SUM(F31:F34)</f>
        <v>0</v>
      </c>
      <c r="G30" s="29">
        <f t="shared" si="12"/>
        <v>0</v>
      </c>
      <c r="H30" s="29">
        <f t="shared" si="12"/>
        <v>0</v>
      </c>
      <c r="I30" s="29">
        <f t="shared" si="12"/>
        <v>0</v>
      </c>
      <c r="J30" s="29">
        <f t="shared" si="12"/>
        <v>0</v>
      </c>
      <c r="K30" s="10">
        <f>E30+F30+G30+H30+I30+J30</f>
        <v>1000.2</v>
      </c>
    </row>
    <row r="31" spans="2:11" ht="15.75" x14ac:dyDescent="0.25">
      <c r="B31" s="4">
        <v>1</v>
      </c>
      <c r="C31" s="61" t="s">
        <v>149</v>
      </c>
      <c r="D31" s="34" t="s">
        <v>7</v>
      </c>
      <c r="E31" s="29">
        <v>0.2</v>
      </c>
      <c r="F31" s="29">
        <v>0</v>
      </c>
      <c r="G31" s="29">
        <v>0</v>
      </c>
      <c r="H31" s="29">
        <v>0</v>
      </c>
      <c r="I31" s="10">
        <v>0</v>
      </c>
      <c r="J31" s="10">
        <v>0</v>
      </c>
      <c r="K31" s="10">
        <f>E31+F31+G31+H31+I31+J31</f>
        <v>0.2</v>
      </c>
    </row>
    <row r="32" spans="2:11" ht="15.75" x14ac:dyDescent="0.25">
      <c r="B32" s="4">
        <v>2</v>
      </c>
      <c r="C32" s="62"/>
      <c r="D32" s="34" t="s">
        <v>8</v>
      </c>
      <c r="E32" s="29">
        <v>0</v>
      </c>
      <c r="F32" s="29">
        <v>0</v>
      </c>
      <c r="G32" s="29">
        <v>0</v>
      </c>
      <c r="H32" s="29">
        <v>0</v>
      </c>
      <c r="I32" s="10">
        <v>0</v>
      </c>
      <c r="J32" s="10">
        <v>0</v>
      </c>
      <c r="K32" s="10">
        <f>E32+F32+G32+H32+I32+J32</f>
        <v>0</v>
      </c>
    </row>
    <row r="33" spans="1:11" ht="15.75" x14ac:dyDescent="0.25">
      <c r="B33" s="4">
        <v>3</v>
      </c>
      <c r="C33" s="62"/>
      <c r="D33" s="34" t="s">
        <v>9</v>
      </c>
      <c r="E33" s="29">
        <v>1000</v>
      </c>
      <c r="F33" s="29">
        <v>0</v>
      </c>
      <c r="G33" s="29">
        <v>0</v>
      </c>
      <c r="H33" s="29">
        <v>0</v>
      </c>
      <c r="I33" s="10">
        <v>0</v>
      </c>
      <c r="J33" s="10">
        <v>0</v>
      </c>
      <c r="K33" s="10">
        <f t="shared" si="5"/>
        <v>1000</v>
      </c>
    </row>
    <row r="34" spans="1:11" ht="15.75" x14ac:dyDescent="0.25">
      <c r="B34" s="4">
        <v>4</v>
      </c>
      <c r="C34" s="63"/>
      <c r="D34" s="34" t="s">
        <v>10</v>
      </c>
      <c r="E34" s="29">
        <v>0</v>
      </c>
      <c r="F34" s="29">
        <v>0</v>
      </c>
      <c r="G34" s="29">
        <v>0</v>
      </c>
      <c r="H34" s="29">
        <v>0</v>
      </c>
      <c r="I34" s="10">
        <v>0</v>
      </c>
      <c r="J34" s="10">
        <v>0</v>
      </c>
      <c r="K34" s="10">
        <f t="shared" si="5"/>
        <v>0</v>
      </c>
    </row>
    <row r="35" spans="1:11" ht="47.25" x14ac:dyDescent="0.25">
      <c r="B35" s="4">
        <v>2</v>
      </c>
      <c r="C35" s="36" t="s">
        <v>213</v>
      </c>
      <c r="D35" s="34" t="s">
        <v>6</v>
      </c>
      <c r="E35" s="30">
        <f>SUM(E36:E39)</f>
        <v>831.1</v>
      </c>
      <c r="F35" s="30">
        <f t="shared" ref="F35:J35" si="13">SUM(F36:F39)</f>
        <v>831.1</v>
      </c>
      <c r="G35" s="30">
        <f t="shared" si="13"/>
        <v>831.12</v>
      </c>
      <c r="H35" s="30">
        <f t="shared" si="13"/>
        <v>831.1</v>
      </c>
      <c r="I35" s="30">
        <f t="shared" si="13"/>
        <v>831.1</v>
      </c>
      <c r="J35" s="30">
        <f t="shared" si="13"/>
        <v>831.1</v>
      </c>
      <c r="K35" s="10">
        <f>E35+F35+G35+H35+I35+J35</f>
        <v>4986.6200000000008</v>
      </c>
    </row>
    <row r="36" spans="1:11" ht="15.75" x14ac:dyDescent="0.25">
      <c r="B36" s="4">
        <v>1</v>
      </c>
      <c r="C36" s="61" t="s">
        <v>272</v>
      </c>
      <c r="D36" s="34" t="s">
        <v>7</v>
      </c>
      <c r="E36" s="29">
        <v>0.1</v>
      </c>
      <c r="F36" s="29">
        <v>0.1</v>
      </c>
      <c r="G36" s="29">
        <v>0.12</v>
      </c>
      <c r="H36" s="29">
        <v>0.1</v>
      </c>
      <c r="I36" s="10">
        <v>0.1</v>
      </c>
      <c r="J36" s="10">
        <v>0.1</v>
      </c>
      <c r="K36" s="10">
        <f t="shared" si="5"/>
        <v>0.62</v>
      </c>
    </row>
    <row r="37" spans="1:11" ht="15.75" x14ac:dyDescent="0.25">
      <c r="B37" s="4">
        <v>2</v>
      </c>
      <c r="C37" s="62"/>
      <c r="D37" s="34" t="s">
        <v>8</v>
      </c>
      <c r="E37" s="29">
        <v>0</v>
      </c>
      <c r="F37" s="29">
        <v>0</v>
      </c>
      <c r="G37" s="29">
        <v>0</v>
      </c>
      <c r="H37" s="29">
        <v>0</v>
      </c>
      <c r="I37" s="10">
        <v>0</v>
      </c>
      <c r="J37" s="10">
        <v>0</v>
      </c>
      <c r="K37" s="10">
        <f t="shared" si="5"/>
        <v>0</v>
      </c>
    </row>
    <row r="38" spans="1:11" ht="15.75" x14ac:dyDescent="0.25">
      <c r="B38" s="4">
        <v>3</v>
      </c>
      <c r="C38" s="62"/>
      <c r="D38" s="34" t="s">
        <v>9</v>
      </c>
      <c r="E38" s="29">
        <v>831</v>
      </c>
      <c r="F38" s="29">
        <v>831</v>
      </c>
      <c r="G38" s="29">
        <v>831</v>
      </c>
      <c r="H38" s="29">
        <v>831</v>
      </c>
      <c r="I38" s="10">
        <v>831</v>
      </c>
      <c r="J38" s="10">
        <v>831</v>
      </c>
      <c r="K38" s="10">
        <f t="shared" si="5"/>
        <v>4986</v>
      </c>
    </row>
    <row r="39" spans="1:11" ht="15.75" x14ac:dyDescent="0.25">
      <c r="B39" s="4">
        <v>4</v>
      </c>
      <c r="C39" s="63"/>
      <c r="D39" s="34" t="s">
        <v>10</v>
      </c>
      <c r="E39" s="29">
        <v>0</v>
      </c>
      <c r="F39" s="29">
        <v>0</v>
      </c>
      <c r="G39" s="29">
        <v>0</v>
      </c>
      <c r="H39" s="29">
        <v>0</v>
      </c>
      <c r="I39" s="29">
        <v>0</v>
      </c>
      <c r="J39" s="29">
        <v>0</v>
      </c>
      <c r="K39" s="10">
        <f t="shared" si="5"/>
        <v>0</v>
      </c>
    </row>
    <row r="40" spans="1:11" ht="31.5" x14ac:dyDescent="0.25">
      <c r="A40" s="53" t="s">
        <v>267</v>
      </c>
      <c r="B40" s="4">
        <v>3</v>
      </c>
      <c r="C40" s="36" t="s">
        <v>271</v>
      </c>
      <c r="D40" s="34" t="s">
        <v>6</v>
      </c>
      <c r="E40" s="29">
        <f>SUM(E41:E44)</f>
        <v>5794</v>
      </c>
      <c r="F40" s="29">
        <f>SUM(F41:F44)</f>
        <v>5188.3379999999997</v>
      </c>
      <c r="G40" s="29">
        <f t="shared" ref="G40" si="14">SUM(G41:G44)</f>
        <v>8897.4700000000012</v>
      </c>
      <c r="H40" s="29">
        <f t="shared" ref="H40" si="15">SUM(H41:H44)</f>
        <v>0</v>
      </c>
      <c r="I40" s="10">
        <f t="shared" ref="I40" si="16">SUM(I41:I44)</f>
        <v>0</v>
      </c>
      <c r="J40" s="10">
        <f t="shared" ref="J40" si="17">SUM(J41:J44)</f>
        <v>0</v>
      </c>
      <c r="K40" s="10">
        <f>E40+F40+G40+H40+I40+J40</f>
        <v>19879.808000000001</v>
      </c>
    </row>
    <row r="41" spans="1:11" ht="15.75" x14ac:dyDescent="0.25">
      <c r="B41" s="4">
        <v>1</v>
      </c>
      <c r="C41" s="61" t="s">
        <v>152</v>
      </c>
      <c r="D41" s="34" t="s">
        <v>7</v>
      </c>
      <c r="E41" s="29">
        <v>1.2</v>
      </c>
      <c r="F41" s="29">
        <v>1.038</v>
      </c>
      <c r="G41" s="29">
        <v>1.77</v>
      </c>
      <c r="H41" s="29">
        <v>0</v>
      </c>
      <c r="I41" s="10">
        <v>0</v>
      </c>
      <c r="J41" s="10">
        <v>0</v>
      </c>
      <c r="K41" s="10">
        <f>E41+F41+G41+H41+I41+J41</f>
        <v>4.008</v>
      </c>
    </row>
    <row r="42" spans="1:11" ht="15.75" x14ac:dyDescent="0.25">
      <c r="B42" s="4">
        <v>2</v>
      </c>
      <c r="C42" s="62"/>
      <c r="D42" s="34" t="s">
        <v>8</v>
      </c>
      <c r="E42" s="29">
        <v>0</v>
      </c>
      <c r="F42" s="29">
        <v>0</v>
      </c>
      <c r="G42" s="29">
        <v>0</v>
      </c>
      <c r="H42" s="29">
        <v>0</v>
      </c>
      <c r="I42" s="10">
        <v>0</v>
      </c>
      <c r="J42" s="10">
        <v>0</v>
      </c>
      <c r="K42" s="10">
        <f t="shared" si="5"/>
        <v>0</v>
      </c>
    </row>
    <row r="43" spans="1:11" ht="15.75" x14ac:dyDescent="0.25">
      <c r="B43" s="4">
        <v>3</v>
      </c>
      <c r="C43" s="62"/>
      <c r="D43" s="34" t="s">
        <v>9</v>
      </c>
      <c r="E43" s="29">
        <v>5792.8</v>
      </c>
      <c r="F43" s="29">
        <v>5187.3</v>
      </c>
      <c r="G43" s="29">
        <v>8895.7000000000007</v>
      </c>
      <c r="H43" s="29">
        <v>0</v>
      </c>
      <c r="I43" s="10">
        <v>0</v>
      </c>
      <c r="J43" s="10">
        <v>0</v>
      </c>
      <c r="K43" s="10">
        <f t="shared" si="5"/>
        <v>19875.800000000003</v>
      </c>
    </row>
    <row r="44" spans="1:11" ht="15.75" x14ac:dyDescent="0.25">
      <c r="B44" s="4">
        <v>4</v>
      </c>
      <c r="C44" s="63"/>
      <c r="D44" s="34" t="s">
        <v>10</v>
      </c>
      <c r="E44" s="29">
        <v>0</v>
      </c>
      <c r="F44" s="29">
        <v>0</v>
      </c>
      <c r="G44" s="29">
        <v>0</v>
      </c>
      <c r="H44" s="29">
        <v>0</v>
      </c>
      <c r="I44" s="29">
        <v>0</v>
      </c>
      <c r="J44" s="29">
        <v>0</v>
      </c>
      <c r="K44" s="10">
        <f t="shared" si="5"/>
        <v>0</v>
      </c>
    </row>
    <row r="45" spans="1:11" ht="39.75" customHeight="1" x14ac:dyDescent="0.25">
      <c r="B45" s="4">
        <v>4</v>
      </c>
      <c r="C45" s="36" t="s">
        <v>136</v>
      </c>
      <c r="D45" s="34" t="s">
        <v>6</v>
      </c>
      <c r="E45" s="30">
        <f>SUM(E46:E49)</f>
        <v>12702</v>
      </c>
      <c r="F45" s="30">
        <f>SUM(F46:F49)</f>
        <v>12702</v>
      </c>
      <c r="G45" s="30">
        <f t="shared" ref="G45:J45" si="18">SUM(G46:G49)</f>
        <v>12702</v>
      </c>
      <c r="H45" s="30">
        <f t="shared" si="18"/>
        <v>12702</v>
      </c>
      <c r="I45" s="11">
        <f t="shared" si="18"/>
        <v>12702</v>
      </c>
      <c r="J45" s="11">
        <f t="shared" si="18"/>
        <v>12702</v>
      </c>
      <c r="K45" s="10">
        <f t="shared" si="5"/>
        <v>76212</v>
      </c>
    </row>
    <row r="46" spans="1:11" ht="15.75" x14ac:dyDescent="0.25">
      <c r="B46" s="4">
        <v>1</v>
      </c>
      <c r="C46" s="61" t="s">
        <v>273</v>
      </c>
      <c r="D46" s="34" t="s">
        <v>7</v>
      </c>
      <c r="E46" s="29">
        <v>2540.4</v>
      </c>
      <c r="F46" s="29">
        <v>2540.4</v>
      </c>
      <c r="G46" s="29">
        <v>2540.4</v>
      </c>
      <c r="H46" s="29">
        <v>12702</v>
      </c>
      <c r="I46" s="29">
        <v>12702</v>
      </c>
      <c r="J46" s="29">
        <v>12702</v>
      </c>
      <c r="K46" s="10">
        <f t="shared" si="5"/>
        <v>45727.199999999997</v>
      </c>
    </row>
    <row r="47" spans="1:11" ht="15.75" x14ac:dyDescent="0.25">
      <c r="B47" s="4">
        <v>2</v>
      </c>
      <c r="C47" s="62"/>
      <c r="D47" s="34" t="s">
        <v>8</v>
      </c>
      <c r="E47" s="29">
        <v>0</v>
      </c>
      <c r="F47" s="29">
        <v>0</v>
      </c>
      <c r="G47" s="29">
        <v>0</v>
      </c>
      <c r="H47" s="29">
        <v>0</v>
      </c>
      <c r="I47" s="10">
        <v>0</v>
      </c>
      <c r="J47" s="10">
        <v>0</v>
      </c>
      <c r="K47" s="10">
        <f t="shared" si="5"/>
        <v>0</v>
      </c>
    </row>
    <row r="48" spans="1:11" ht="15.75" x14ac:dyDescent="0.25">
      <c r="B48" s="4">
        <v>3</v>
      </c>
      <c r="C48" s="62"/>
      <c r="D48" s="34" t="s">
        <v>9</v>
      </c>
      <c r="E48" s="29">
        <v>10161.6</v>
      </c>
      <c r="F48" s="29">
        <v>10161.6</v>
      </c>
      <c r="G48" s="29">
        <v>10161.6</v>
      </c>
      <c r="H48" s="29">
        <v>0</v>
      </c>
      <c r="I48" s="10">
        <v>0</v>
      </c>
      <c r="J48" s="10">
        <v>0</v>
      </c>
      <c r="K48" s="10">
        <f t="shared" si="5"/>
        <v>30484.800000000003</v>
      </c>
    </row>
    <row r="49" spans="1:12" ht="74.25" customHeight="1" x14ac:dyDescent="0.25">
      <c r="B49" s="4">
        <v>4</v>
      </c>
      <c r="C49" s="63"/>
      <c r="D49" s="34" t="s">
        <v>10</v>
      </c>
      <c r="E49" s="29">
        <v>0</v>
      </c>
      <c r="F49" s="29">
        <v>0</v>
      </c>
      <c r="G49" s="29">
        <v>0</v>
      </c>
      <c r="H49" s="29">
        <v>0</v>
      </c>
      <c r="I49" s="29">
        <v>0</v>
      </c>
      <c r="J49" s="29">
        <v>0</v>
      </c>
      <c r="K49" s="10">
        <f t="shared" si="5"/>
        <v>0</v>
      </c>
    </row>
    <row r="50" spans="1:12" ht="31.5" x14ac:dyDescent="0.25">
      <c r="B50" s="4">
        <v>5</v>
      </c>
      <c r="C50" s="36" t="s">
        <v>137</v>
      </c>
      <c r="D50" s="34" t="s">
        <v>6</v>
      </c>
      <c r="E50" s="29">
        <f>SUM(E51:E54)</f>
        <v>34707.300000000003</v>
      </c>
      <c r="F50" s="29">
        <f>SUM(F51:F54)</f>
        <v>30679.3</v>
      </c>
      <c r="G50" s="29">
        <f t="shared" ref="G50" si="19">SUM(G51:G54)</f>
        <v>28929.899999999998</v>
      </c>
      <c r="H50" s="29">
        <f t="shared" ref="H50" si="20">SUM(H51:H54)</f>
        <v>28929.899999999998</v>
      </c>
      <c r="I50" s="10">
        <f t="shared" ref="I50" si="21">SUM(I51:I54)</f>
        <v>28929.899999999998</v>
      </c>
      <c r="J50" s="10">
        <f t="shared" ref="J50" si="22">SUM(J51:J54)</f>
        <v>28929.899999999998</v>
      </c>
      <c r="K50" s="10">
        <f t="shared" si="5"/>
        <v>181106.19999999998</v>
      </c>
    </row>
    <row r="51" spans="1:12" ht="15.75" x14ac:dyDescent="0.25">
      <c r="B51" s="4">
        <v>1</v>
      </c>
      <c r="C51" s="61" t="s">
        <v>153</v>
      </c>
      <c r="D51" s="34" t="s">
        <v>7</v>
      </c>
      <c r="E51" s="29">
        <v>695.9</v>
      </c>
      <c r="F51" s="29">
        <v>660.8</v>
      </c>
      <c r="G51" s="29">
        <v>670.8</v>
      </c>
      <c r="H51" s="29">
        <v>670.8</v>
      </c>
      <c r="I51" s="29">
        <v>670.8</v>
      </c>
      <c r="J51" s="29">
        <v>670.8</v>
      </c>
      <c r="K51" s="10">
        <f t="shared" si="5"/>
        <v>4039.8999999999996</v>
      </c>
    </row>
    <row r="52" spans="1:12" ht="15.75" x14ac:dyDescent="0.25">
      <c r="B52" s="4">
        <v>2</v>
      </c>
      <c r="C52" s="62"/>
      <c r="D52" s="34" t="s">
        <v>8</v>
      </c>
      <c r="E52" s="29">
        <v>25508.6</v>
      </c>
      <c r="F52" s="29">
        <v>21012.95</v>
      </c>
      <c r="G52" s="29">
        <v>18085.8</v>
      </c>
      <c r="H52" s="29">
        <v>18085.8</v>
      </c>
      <c r="I52" s="29">
        <v>18085.8</v>
      </c>
      <c r="J52" s="29">
        <v>18085.8</v>
      </c>
      <c r="K52" s="10">
        <f t="shared" si="5"/>
        <v>118864.75000000001</v>
      </c>
    </row>
    <row r="53" spans="1:12" s="38" customFormat="1" ht="15.75" x14ac:dyDescent="0.25">
      <c r="A53" s="54"/>
      <c r="B53" s="34">
        <v>3</v>
      </c>
      <c r="C53" s="62"/>
      <c r="D53" s="34" t="s">
        <v>9</v>
      </c>
      <c r="E53" s="29">
        <v>8502.7999999999993</v>
      </c>
      <c r="F53" s="29">
        <v>9005.5499999999993</v>
      </c>
      <c r="G53" s="29">
        <v>10173.299999999999</v>
      </c>
      <c r="H53" s="29">
        <v>10173.299999999999</v>
      </c>
      <c r="I53" s="29">
        <v>10173.299999999999</v>
      </c>
      <c r="J53" s="29">
        <v>10173.299999999999</v>
      </c>
      <c r="K53" s="29">
        <f t="shared" si="5"/>
        <v>58201.55</v>
      </c>
      <c r="L53" s="32"/>
    </row>
    <row r="54" spans="1:12" ht="34.5" customHeight="1" x14ac:dyDescent="0.25">
      <c r="B54" s="4">
        <v>4</v>
      </c>
      <c r="C54" s="63"/>
      <c r="D54" s="34" t="s">
        <v>10</v>
      </c>
      <c r="E54" s="29">
        <v>0</v>
      </c>
      <c r="F54" s="29">
        <v>0</v>
      </c>
      <c r="G54" s="29">
        <v>0</v>
      </c>
      <c r="H54" s="29">
        <v>0</v>
      </c>
      <c r="I54" s="10">
        <v>0</v>
      </c>
      <c r="J54" s="10">
        <v>0</v>
      </c>
      <c r="K54" s="10">
        <f t="shared" si="5"/>
        <v>0</v>
      </c>
    </row>
    <row r="55" spans="1:12" ht="42.75" customHeight="1" x14ac:dyDescent="0.25">
      <c r="B55" s="20">
        <v>6</v>
      </c>
      <c r="C55" s="36" t="s">
        <v>138</v>
      </c>
      <c r="D55" s="34" t="s">
        <v>6</v>
      </c>
      <c r="E55" s="30">
        <f>SUM(E56:E58)</f>
        <v>1218.4000000000001</v>
      </c>
      <c r="F55" s="30">
        <f>SUM(F56:F58)</f>
        <v>1205.5</v>
      </c>
      <c r="G55" s="30">
        <f t="shared" ref="G55:J55" si="23">SUM(G56:G58)</f>
        <v>1205.5</v>
      </c>
      <c r="H55" s="30">
        <f t="shared" si="23"/>
        <v>1218.4000000000001</v>
      </c>
      <c r="I55" s="11">
        <f t="shared" si="23"/>
        <v>1218.4000000000001</v>
      </c>
      <c r="J55" s="11">
        <f t="shared" si="23"/>
        <v>1218.4000000000001</v>
      </c>
      <c r="K55" s="10">
        <f>E55+F55+G55+H55+I55+J55</f>
        <v>7284.6</v>
      </c>
    </row>
    <row r="56" spans="1:12" s="38" customFormat="1" ht="18.75" customHeight="1" x14ac:dyDescent="0.25">
      <c r="A56" s="54" t="s">
        <v>269</v>
      </c>
      <c r="B56" s="52">
        <v>1</v>
      </c>
      <c r="C56" s="78" t="s">
        <v>158</v>
      </c>
      <c r="D56" s="34" t="s">
        <v>7</v>
      </c>
      <c r="E56" s="30">
        <v>1218.4000000000001</v>
      </c>
      <c r="F56" s="30">
        <v>1205.5</v>
      </c>
      <c r="G56" s="30">
        <v>1205.5</v>
      </c>
      <c r="H56" s="30">
        <v>1218.4000000000001</v>
      </c>
      <c r="I56" s="30">
        <v>1218.4000000000001</v>
      </c>
      <c r="J56" s="30">
        <v>1218.4000000000001</v>
      </c>
      <c r="K56" s="29">
        <f>E56+F56+G56+H56+I56+J56</f>
        <v>7284.6</v>
      </c>
      <c r="L56" s="32"/>
    </row>
    <row r="57" spans="1:12" ht="13.5" customHeight="1" x14ac:dyDescent="0.25">
      <c r="B57" s="20">
        <v>2</v>
      </c>
      <c r="C57" s="79"/>
      <c r="D57" s="34" t="s">
        <v>8</v>
      </c>
      <c r="E57" s="30">
        <v>0</v>
      </c>
      <c r="F57" s="30">
        <v>0</v>
      </c>
      <c r="G57" s="30">
        <v>0</v>
      </c>
      <c r="H57" s="30">
        <v>0</v>
      </c>
      <c r="I57" s="11">
        <v>0</v>
      </c>
      <c r="J57" s="11">
        <v>0</v>
      </c>
      <c r="K57" s="10">
        <f>E57+F57+G57+H57+I57+J57</f>
        <v>0</v>
      </c>
    </row>
    <row r="58" spans="1:12" ht="15.75" customHeight="1" x14ac:dyDescent="0.25">
      <c r="B58" s="20">
        <v>3</v>
      </c>
      <c r="C58" s="79"/>
      <c r="D58" s="34" t="s">
        <v>9</v>
      </c>
      <c r="E58" s="30">
        <v>0</v>
      </c>
      <c r="F58" s="30">
        <v>0</v>
      </c>
      <c r="G58" s="30">
        <v>0</v>
      </c>
      <c r="H58" s="30">
        <v>0</v>
      </c>
      <c r="I58" s="11">
        <v>0</v>
      </c>
      <c r="J58" s="11">
        <v>0</v>
      </c>
      <c r="K58" s="10">
        <f t="shared" ref="K58" si="24">E58+F58+G58+H58+I58+J58</f>
        <v>0</v>
      </c>
    </row>
    <row r="59" spans="1:12" ht="17.25" customHeight="1" x14ac:dyDescent="0.25">
      <c r="B59" s="20">
        <v>4</v>
      </c>
      <c r="C59" s="80"/>
      <c r="D59" s="34" t="s">
        <v>10</v>
      </c>
      <c r="E59" s="30">
        <v>0</v>
      </c>
      <c r="F59" s="30">
        <v>0</v>
      </c>
      <c r="G59" s="30">
        <v>0</v>
      </c>
      <c r="H59" s="30">
        <v>0</v>
      </c>
      <c r="I59" s="30">
        <v>0</v>
      </c>
      <c r="J59" s="30">
        <v>0</v>
      </c>
      <c r="K59" s="30">
        <v>0</v>
      </c>
    </row>
    <row r="60" spans="1:12" ht="48" customHeight="1" x14ac:dyDescent="0.25">
      <c r="B60" s="75">
        <v>7</v>
      </c>
      <c r="C60" s="61" t="s">
        <v>139</v>
      </c>
      <c r="D60" s="34" t="s">
        <v>57</v>
      </c>
      <c r="E60" s="30">
        <f>E61</f>
        <v>252922.18</v>
      </c>
      <c r="F60" s="30">
        <f>F61</f>
        <v>139382.79999999999</v>
      </c>
      <c r="G60" s="30">
        <f t="shared" ref="G60:J60" si="25">G61+G66</f>
        <v>0</v>
      </c>
      <c r="H60" s="30">
        <f t="shared" si="25"/>
        <v>0</v>
      </c>
      <c r="I60" s="11">
        <f t="shared" si="25"/>
        <v>0</v>
      </c>
      <c r="J60" s="11">
        <f t="shared" si="25"/>
        <v>0</v>
      </c>
      <c r="K60" s="10">
        <f>E60+F60+G60+H60+I60+J60</f>
        <v>392304.98</v>
      </c>
    </row>
    <row r="61" spans="1:12" ht="34.5" customHeight="1" x14ac:dyDescent="0.25">
      <c r="B61" s="76"/>
      <c r="C61" s="63"/>
      <c r="D61" s="34" t="s">
        <v>6</v>
      </c>
      <c r="E61" s="30">
        <f>SUM(E62:E64)</f>
        <v>252922.18</v>
      </c>
      <c r="F61" s="30">
        <f>SUM(F62:F64)</f>
        <v>139382.79999999999</v>
      </c>
      <c r="G61" s="30">
        <f t="shared" ref="G61:I61" si="26">SUM(G62:G64)</f>
        <v>0</v>
      </c>
      <c r="H61" s="30">
        <f t="shared" si="26"/>
        <v>0</v>
      </c>
      <c r="I61" s="30">
        <f t="shared" si="26"/>
        <v>0</v>
      </c>
      <c r="J61" s="11">
        <f t="shared" ref="J61" si="27">SUM(J62:J65)</f>
        <v>0</v>
      </c>
      <c r="K61" s="10">
        <f t="shared" si="5"/>
        <v>392304.98</v>
      </c>
    </row>
    <row r="62" spans="1:12" ht="15.75" x14ac:dyDescent="0.25">
      <c r="B62" s="4">
        <v>1</v>
      </c>
      <c r="C62" s="61" t="s">
        <v>102</v>
      </c>
      <c r="D62" s="34" t="s">
        <v>7</v>
      </c>
      <c r="E62" s="29">
        <v>10116.879999999999</v>
      </c>
      <c r="F62" s="29">
        <v>5575.3</v>
      </c>
      <c r="G62" s="29">
        <v>0</v>
      </c>
      <c r="H62" s="29">
        <v>0</v>
      </c>
      <c r="I62" s="10">
        <v>0</v>
      </c>
      <c r="J62" s="10">
        <v>0</v>
      </c>
      <c r="K62" s="10">
        <f t="shared" si="5"/>
        <v>15692.18</v>
      </c>
    </row>
    <row r="63" spans="1:12" ht="15.75" x14ac:dyDescent="0.25">
      <c r="B63" s="4">
        <v>2</v>
      </c>
      <c r="C63" s="62"/>
      <c r="D63" s="34" t="s">
        <v>8</v>
      </c>
      <c r="E63" s="29">
        <v>0</v>
      </c>
      <c r="F63" s="29">
        <v>0</v>
      </c>
      <c r="G63" s="29">
        <v>0</v>
      </c>
      <c r="H63" s="29">
        <v>0</v>
      </c>
      <c r="I63" s="10">
        <v>0</v>
      </c>
      <c r="J63" s="10">
        <v>0</v>
      </c>
      <c r="K63" s="10">
        <f t="shared" si="5"/>
        <v>0</v>
      </c>
    </row>
    <row r="64" spans="1:12" ht="15.75" x14ac:dyDescent="0.25">
      <c r="B64" s="4">
        <v>3</v>
      </c>
      <c r="C64" s="62"/>
      <c r="D64" s="34" t="s">
        <v>9</v>
      </c>
      <c r="E64" s="29">
        <v>242805.3</v>
      </c>
      <c r="F64" s="29">
        <v>133807.5</v>
      </c>
      <c r="G64" s="29">
        <v>0</v>
      </c>
      <c r="H64" s="29">
        <v>0</v>
      </c>
      <c r="I64" s="10">
        <v>0</v>
      </c>
      <c r="J64" s="10">
        <v>0</v>
      </c>
      <c r="K64" s="10">
        <f>E64+F64+G64+H64+I64+J64</f>
        <v>376612.8</v>
      </c>
    </row>
    <row r="65" spans="1:11" ht="37.5" customHeight="1" x14ac:dyDescent="0.25">
      <c r="B65" s="4">
        <v>4</v>
      </c>
      <c r="C65" s="63"/>
      <c r="D65" s="34" t="s">
        <v>10</v>
      </c>
      <c r="E65" s="29">
        <v>0</v>
      </c>
      <c r="F65" s="29">
        <v>0</v>
      </c>
      <c r="G65" s="29">
        <v>0</v>
      </c>
      <c r="H65" s="29">
        <v>0</v>
      </c>
      <c r="I65" s="10">
        <v>0</v>
      </c>
      <c r="J65" s="10">
        <v>0</v>
      </c>
      <c r="K65" s="10">
        <f t="shared" si="5"/>
        <v>0</v>
      </c>
    </row>
    <row r="66" spans="1:11" ht="63" customHeight="1" x14ac:dyDescent="0.25">
      <c r="B66" s="4">
        <v>8</v>
      </c>
      <c r="C66" s="37" t="s">
        <v>140</v>
      </c>
      <c r="D66" s="34" t="s">
        <v>57</v>
      </c>
      <c r="E66" s="29">
        <f>E67+E68+E69+E70</f>
        <v>5451.6</v>
      </c>
      <c r="F66" s="29">
        <f t="shared" ref="F66:G66" si="28">F67+F68+F69+F70</f>
        <v>0</v>
      </c>
      <c r="G66" s="29">
        <f t="shared" si="28"/>
        <v>0</v>
      </c>
      <c r="H66" s="29">
        <v>0</v>
      </c>
      <c r="I66" s="10">
        <v>0</v>
      </c>
      <c r="J66" s="10">
        <v>0</v>
      </c>
      <c r="K66" s="10">
        <f t="shared" si="5"/>
        <v>5451.6</v>
      </c>
    </row>
    <row r="67" spans="1:11" ht="15.75" x14ac:dyDescent="0.25">
      <c r="B67" s="4">
        <v>1</v>
      </c>
      <c r="C67" s="61" t="s">
        <v>159</v>
      </c>
      <c r="D67" s="34" t="s">
        <v>7</v>
      </c>
      <c r="E67" s="29">
        <v>1.1000000000000001</v>
      </c>
      <c r="F67" s="29">
        <v>0</v>
      </c>
      <c r="G67" s="29">
        <v>0</v>
      </c>
      <c r="H67" s="29">
        <v>0</v>
      </c>
      <c r="I67" s="10">
        <v>0</v>
      </c>
      <c r="J67" s="10">
        <v>0</v>
      </c>
      <c r="K67" s="10">
        <f t="shared" si="5"/>
        <v>1.1000000000000001</v>
      </c>
    </row>
    <row r="68" spans="1:11" ht="15.75" x14ac:dyDescent="0.25">
      <c r="B68" s="4">
        <v>2</v>
      </c>
      <c r="C68" s="62"/>
      <c r="D68" s="34" t="s">
        <v>8</v>
      </c>
      <c r="E68" s="29">
        <v>0</v>
      </c>
      <c r="F68" s="29">
        <v>0</v>
      </c>
      <c r="G68" s="29">
        <v>0</v>
      </c>
      <c r="H68" s="29">
        <v>0</v>
      </c>
      <c r="I68" s="10">
        <v>0</v>
      </c>
      <c r="J68" s="10">
        <v>0</v>
      </c>
      <c r="K68" s="10">
        <f t="shared" si="5"/>
        <v>0</v>
      </c>
    </row>
    <row r="69" spans="1:11" ht="15.75" x14ac:dyDescent="0.25">
      <c r="B69" s="4">
        <v>3</v>
      </c>
      <c r="C69" s="62"/>
      <c r="D69" s="34" t="s">
        <v>9</v>
      </c>
      <c r="E69" s="29">
        <v>5450.5</v>
      </c>
      <c r="F69" s="29">
        <v>0</v>
      </c>
      <c r="G69" s="29">
        <v>0</v>
      </c>
      <c r="H69" s="29">
        <v>0</v>
      </c>
      <c r="I69" s="10">
        <v>0</v>
      </c>
      <c r="J69" s="10">
        <v>0</v>
      </c>
      <c r="K69" s="10">
        <f t="shared" si="5"/>
        <v>5450.5</v>
      </c>
    </row>
    <row r="70" spans="1:11" ht="47.25" customHeight="1" x14ac:dyDescent="0.25">
      <c r="B70" s="4">
        <v>4</v>
      </c>
      <c r="C70" s="63"/>
      <c r="D70" s="34" t="s">
        <v>10</v>
      </c>
      <c r="E70" s="29">
        <v>0</v>
      </c>
      <c r="F70" s="29">
        <v>0</v>
      </c>
      <c r="G70" s="29">
        <v>0</v>
      </c>
      <c r="H70" s="29">
        <v>0</v>
      </c>
      <c r="I70" s="10">
        <v>0</v>
      </c>
      <c r="J70" s="10">
        <v>0</v>
      </c>
      <c r="K70" s="10">
        <f t="shared" si="5"/>
        <v>0</v>
      </c>
    </row>
    <row r="71" spans="1:11" ht="72.75" customHeight="1" x14ac:dyDescent="0.25">
      <c r="A71" s="55"/>
      <c r="B71" s="4">
        <v>9</v>
      </c>
      <c r="C71" s="36" t="s">
        <v>274</v>
      </c>
      <c r="D71" s="34" t="s">
        <v>6</v>
      </c>
      <c r="E71" s="29">
        <f>E72+E76</f>
        <v>20000</v>
      </c>
      <c r="F71" s="29">
        <f>SUM(F72:F75)</f>
        <v>8035.7</v>
      </c>
      <c r="G71" s="29">
        <f>SUM(G72:G75)</f>
        <v>20082</v>
      </c>
      <c r="H71" s="29">
        <f>SUM(H72:H75)</f>
        <v>0</v>
      </c>
      <c r="I71" s="10">
        <f t="shared" ref="I71" si="29">SUM(I72:I75)</f>
        <v>0</v>
      </c>
      <c r="J71" s="10">
        <f t="shared" ref="J71" si="30">SUM(J72:J75)</f>
        <v>0</v>
      </c>
      <c r="K71" s="10">
        <f t="shared" si="5"/>
        <v>48117.7</v>
      </c>
    </row>
    <row r="72" spans="1:11" ht="15.75" x14ac:dyDescent="0.25">
      <c r="B72" s="4">
        <v>1</v>
      </c>
      <c r="C72" s="61" t="s">
        <v>160</v>
      </c>
      <c r="D72" s="34" t="s">
        <v>7</v>
      </c>
      <c r="E72" s="29">
        <v>19930</v>
      </c>
      <c r="F72" s="29">
        <v>8035.7</v>
      </c>
      <c r="G72" s="29">
        <v>20082</v>
      </c>
      <c r="H72" s="29">
        <v>0</v>
      </c>
      <c r="I72" s="10">
        <v>0</v>
      </c>
      <c r="J72" s="10">
        <v>0</v>
      </c>
      <c r="K72" s="10">
        <f t="shared" si="5"/>
        <v>48047.7</v>
      </c>
    </row>
    <row r="73" spans="1:11" ht="15.75" x14ac:dyDescent="0.25">
      <c r="B73" s="4">
        <v>2</v>
      </c>
      <c r="C73" s="62"/>
      <c r="D73" s="34" t="s">
        <v>8</v>
      </c>
      <c r="E73" s="29">
        <v>0</v>
      </c>
      <c r="F73" s="29">
        <v>0</v>
      </c>
      <c r="G73" s="29">
        <v>0</v>
      </c>
      <c r="H73" s="29">
        <v>0</v>
      </c>
      <c r="I73" s="10">
        <v>0</v>
      </c>
      <c r="J73" s="10">
        <v>0</v>
      </c>
      <c r="K73" s="10">
        <f t="shared" si="5"/>
        <v>0</v>
      </c>
    </row>
    <row r="74" spans="1:11" ht="15.75" x14ac:dyDescent="0.25">
      <c r="B74" s="4">
        <v>3</v>
      </c>
      <c r="C74" s="62"/>
      <c r="D74" s="34" t="s">
        <v>9</v>
      </c>
      <c r="E74" s="29">
        <v>0</v>
      </c>
      <c r="F74" s="29">
        <v>0</v>
      </c>
      <c r="G74" s="29">
        <v>0</v>
      </c>
      <c r="H74" s="29">
        <v>0</v>
      </c>
      <c r="I74" s="10">
        <v>0</v>
      </c>
      <c r="J74" s="10">
        <v>0</v>
      </c>
      <c r="K74" s="10">
        <f t="shared" si="5"/>
        <v>0</v>
      </c>
    </row>
    <row r="75" spans="1:11" ht="17.25" customHeight="1" x14ac:dyDescent="0.25">
      <c r="B75" s="4">
        <v>4</v>
      </c>
      <c r="C75" s="63"/>
      <c r="D75" s="34" t="s">
        <v>10</v>
      </c>
      <c r="E75" s="29">
        <v>0</v>
      </c>
      <c r="F75" s="29">
        <v>0</v>
      </c>
      <c r="G75" s="29">
        <v>0</v>
      </c>
      <c r="H75" s="29">
        <v>0</v>
      </c>
      <c r="I75" s="10">
        <v>0</v>
      </c>
      <c r="J75" s="10">
        <v>0</v>
      </c>
      <c r="K75" s="10">
        <f t="shared" si="5"/>
        <v>0</v>
      </c>
    </row>
    <row r="76" spans="1:11" ht="17.25" customHeight="1" x14ac:dyDescent="0.25">
      <c r="A76" s="53" t="s">
        <v>268</v>
      </c>
      <c r="B76" s="4">
        <v>1</v>
      </c>
      <c r="C76" s="61" t="s">
        <v>155</v>
      </c>
      <c r="D76" s="34" t="s">
        <v>7</v>
      </c>
      <c r="E76" s="29">
        <v>70</v>
      </c>
      <c r="F76" s="29">
        <v>0</v>
      </c>
      <c r="G76" s="29">
        <v>0</v>
      </c>
      <c r="H76" s="29">
        <v>0</v>
      </c>
      <c r="I76" s="29">
        <v>0</v>
      </c>
      <c r="J76" s="29">
        <v>0</v>
      </c>
      <c r="K76" s="29">
        <v>0</v>
      </c>
    </row>
    <row r="77" spans="1:11" ht="13.5" customHeight="1" x14ac:dyDescent="0.25">
      <c r="B77" s="4">
        <v>2</v>
      </c>
      <c r="C77" s="62"/>
      <c r="D77" s="34" t="s">
        <v>8</v>
      </c>
      <c r="E77" s="29">
        <v>0</v>
      </c>
      <c r="F77" s="29">
        <v>0</v>
      </c>
      <c r="G77" s="29">
        <v>0</v>
      </c>
      <c r="H77" s="29">
        <v>0</v>
      </c>
      <c r="I77" s="29">
        <v>0</v>
      </c>
      <c r="J77" s="29">
        <v>0</v>
      </c>
      <c r="K77" s="29">
        <v>0</v>
      </c>
    </row>
    <row r="78" spans="1:11" ht="15" customHeight="1" x14ac:dyDescent="0.25">
      <c r="B78" s="4">
        <v>3</v>
      </c>
      <c r="C78" s="62"/>
      <c r="D78" s="34" t="s">
        <v>9</v>
      </c>
      <c r="E78" s="29">
        <v>0</v>
      </c>
      <c r="F78" s="29">
        <v>0</v>
      </c>
      <c r="G78" s="29">
        <v>0</v>
      </c>
      <c r="H78" s="29">
        <v>0</v>
      </c>
      <c r="I78" s="29">
        <v>0</v>
      </c>
      <c r="J78" s="29">
        <v>0</v>
      </c>
      <c r="K78" s="10"/>
    </row>
    <row r="79" spans="1:11" ht="12" customHeight="1" x14ac:dyDescent="0.25">
      <c r="B79" s="4">
        <v>4</v>
      </c>
      <c r="C79" s="63"/>
      <c r="D79" s="34" t="s">
        <v>10</v>
      </c>
      <c r="E79" s="29">
        <v>0</v>
      </c>
      <c r="F79" s="29">
        <v>0</v>
      </c>
      <c r="G79" s="29">
        <v>0</v>
      </c>
      <c r="H79" s="29">
        <v>0</v>
      </c>
      <c r="I79" s="29">
        <v>0</v>
      </c>
      <c r="J79" s="29">
        <v>0</v>
      </c>
      <c r="K79" s="10"/>
    </row>
    <row r="80" spans="1:11" ht="73.5" customHeight="1" x14ac:dyDescent="0.25">
      <c r="B80" s="4">
        <v>10</v>
      </c>
      <c r="C80" s="36" t="s">
        <v>141</v>
      </c>
      <c r="D80" s="34" t="s">
        <v>6</v>
      </c>
      <c r="E80" s="29">
        <f>SUM(E81:E84)</f>
        <v>760.4</v>
      </c>
      <c r="F80" s="29">
        <f>SUM(F81:F84)</f>
        <v>760.4</v>
      </c>
      <c r="G80" s="29">
        <f>SUM(G81:G84)</f>
        <v>760.4</v>
      </c>
      <c r="H80" s="31">
        <f t="shared" ref="H80:J80" si="31">SUM(H81:H84)</f>
        <v>760.4</v>
      </c>
      <c r="I80" s="31">
        <f t="shared" si="31"/>
        <v>760.4</v>
      </c>
      <c r="J80" s="31">
        <f t="shared" si="31"/>
        <v>760.4</v>
      </c>
      <c r="K80" s="10">
        <f t="shared" si="5"/>
        <v>4562.3999999999996</v>
      </c>
    </row>
    <row r="81" spans="1:12" s="38" customFormat="1" ht="15.75" x14ac:dyDescent="0.25">
      <c r="A81" s="54" t="s">
        <v>270</v>
      </c>
      <c r="B81" s="34">
        <v>1</v>
      </c>
      <c r="C81" s="61" t="s">
        <v>156</v>
      </c>
      <c r="D81" s="34" t="s">
        <v>7</v>
      </c>
      <c r="E81" s="29">
        <v>760.4</v>
      </c>
      <c r="F81" s="29">
        <v>760.4</v>
      </c>
      <c r="G81" s="29">
        <v>760.4</v>
      </c>
      <c r="H81" s="29">
        <v>760.4</v>
      </c>
      <c r="I81" s="29">
        <v>760.4</v>
      </c>
      <c r="J81" s="29">
        <v>760.4</v>
      </c>
      <c r="K81" s="29">
        <f t="shared" si="5"/>
        <v>4562.3999999999996</v>
      </c>
      <c r="L81" s="32"/>
    </row>
    <row r="82" spans="1:12" ht="15.75" x14ac:dyDescent="0.25">
      <c r="B82" s="4">
        <v>2</v>
      </c>
      <c r="C82" s="62"/>
      <c r="D82" s="34" t="s">
        <v>8</v>
      </c>
      <c r="E82" s="29">
        <v>0</v>
      </c>
      <c r="F82" s="29">
        <v>0</v>
      </c>
      <c r="G82" s="29">
        <v>0</v>
      </c>
      <c r="H82" s="29">
        <v>0</v>
      </c>
      <c r="I82" s="10">
        <v>0</v>
      </c>
      <c r="J82" s="10">
        <v>0</v>
      </c>
      <c r="K82" s="10">
        <f t="shared" si="5"/>
        <v>0</v>
      </c>
    </row>
    <row r="83" spans="1:12" ht="14.25" customHeight="1" x14ac:dyDescent="0.25">
      <c r="B83" s="4">
        <v>3</v>
      </c>
      <c r="C83" s="62"/>
      <c r="D83" s="34" t="s">
        <v>9</v>
      </c>
      <c r="E83" s="29">
        <v>0</v>
      </c>
      <c r="F83" s="29">
        <v>0</v>
      </c>
      <c r="G83" s="29">
        <v>0</v>
      </c>
      <c r="H83" s="29">
        <v>0</v>
      </c>
      <c r="I83" s="10">
        <v>0</v>
      </c>
      <c r="J83" s="10">
        <v>0</v>
      </c>
      <c r="K83" s="10">
        <f t="shared" si="5"/>
        <v>0</v>
      </c>
    </row>
    <row r="84" spans="1:12" ht="15.75" customHeight="1" x14ac:dyDescent="0.25">
      <c r="B84" s="4">
        <v>4</v>
      </c>
      <c r="C84" s="63"/>
      <c r="D84" s="34" t="s">
        <v>10</v>
      </c>
      <c r="E84" s="29">
        <v>0</v>
      </c>
      <c r="F84" s="29">
        <v>0</v>
      </c>
      <c r="G84" s="29">
        <v>0</v>
      </c>
      <c r="H84" s="29">
        <v>0</v>
      </c>
      <c r="I84" s="29">
        <v>0</v>
      </c>
      <c r="J84" s="29">
        <v>0</v>
      </c>
      <c r="K84" s="10">
        <f t="shared" si="5"/>
        <v>0</v>
      </c>
    </row>
    <row r="85" spans="1:12" ht="36" customHeight="1" x14ac:dyDescent="0.25">
      <c r="B85" s="4">
        <v>11</v>
      </c>
      <c r="C85" s="36" t="s">
        <v>142</v>
      </c>
      <c r="D85" s="34" t="s">
        <v>6</v>
      </c>
      <c r="E85" s="29">
        <f>SUM(E86:E89)</f>
        <v>1377.55</v>
      </c>
      <c r="F85" s="29">
        <f t="shared" ref="F85:J85" si="32">SUM(F86:F89)</f>
        <v>0</v>
      </c>
      <c r="G85" s="29">
        <f t="shared" si="32"/>
        <v>0</v>
      </c>
      <c r="H85" s="29">
        <f t="shared" si="32"/>
        <v>0</v>
      </c>
      <c r="I85" s="10">
        <f t="shared" si="32"/>
        <v>0</v>
      </c>
      <c r="J85" s="10">
        <f t="shared" si="32"/>
        <v>0</v>
      </c>
      <c r="K85" s="10">
        <f t="shared" si="5"/>
        <v>1377.55</v>
      </c>
    </row>
    <row r="86" spans="1:12" ht="15.75" x14ac:dyDescent="0.25">
      <c r="B86" s="4">
        <v>1</v>
      </c>
      <c r="C86" s="61" t="s">
        <v>154</v>
      </c>
      <c r="D86" s="34" t="s">
        <v>7</v>
      </c>
      <c r="E86" s="29">
        <v>27.55</v>
      </c>
      <c r="F86" s="29">
        <v>0</v>
      </c>
      <c r="G86" s="29">
        <v>0</v>
      </c>
      <c r="H86" s="29">
        <v>0</v>
      </c>
      <c r="I86" s="10">
        <v>0</v>
      </c>
      <c r="J86" s="10">
        <v>0</v>
      </c>
      <c r="K86" s="10">
        <f t="shared" si="5"/>
        <v>27.55</v>
      </c>
    </row>
    <row r="87" spans="1:12" ht="15.75" x14ac:dyDescent="0.25">
      <c r="B87" s="4">
        <v>2</v>
      </c>
      <c r="C87" s="62"/>
      <c r="D87" s="34" t="s">
        <v>8</v>
      </c>
      <c r="E87" s="29">
        <v>0</v>
      </c>
      <c r="F87" s="29">
        <v>0</v>
      </c>
      <c r="G87" s="29">
        <v>0</v>
      </c>
      <c r="H87" s="29">
        <v>0</v>
      </c>
      <c r="I87" s="10">
        <v>0</v>
      </c>
      <c r="J87" s="10">
        <v>0</v>
      </c>
      <c r="K87" s="10">
        <f t="shared" si="5"/>
        <v>0</v>
      </c>
    </row>
    <row r="88" spans="1:12" ht="15.75" x14ac:dyDescent="0.25">
      <c r="B88" s="4">
        <v>3</v>
      </c>
      <c r="C88" s="62"/>
      <c r="D88" s="34" t="s">
        <v>9</v>
      </c>
      <c r="E88" s="29">
        <v>1350</v>
      </c>
      <c r="F88" s="29">
        <v>0</v>
      </c>
      <c r="G88" s="29">
        <v>0</v>
      </c>
      <c r="H88" s="29">
        <v>0</v>
      </c>
      <c r="I88" s="10">
        <v>0</v>
      </c>
      <c r="J88" s="10">
        <v>0</v>
      </c>
      <c r="K88" s="10">
        <f t="shared" si="5"/>
        <v>1350</v>
      </c>
    </row>
    <row r="89" spans="1:12" ht="15.75" x14ac:dyDescent="0.25">
      <c r="B89" s="4">
        <v>4</v>
      </c>
      <c r="C89" s="63"/>
      <c r="D89" s="34" t="s">
        <v>10</v>
      </c>
      <c r="E89" s="29">
        <v>0</v>
      </c>
      <c r="F89" s="29">
        <v>0</v>
      </c>
      <c r="G89" s="29">
        <v>0</v>
      </c>
      <c r="H89" s="29">
        <v>0</v>
      </c>
      <c r="I89" s="29">
        <v>0</v>
      </c>
      <c r="J89" s="29">
        <v>0</v>
      </c>
      <c r="K89" s="10">
        <f t="shared" ref="K89" si="33">E89+F89+G89+H89+I89+J89</f>
        <v>0</v>
      </c>
    </row>
    <row r="90" spans="1:12" s="38" customFormat="1" ht="30.75" customHeight="1" x14ac:dyDescent="0.25">
      <c r="A90" s="54"/>
      <c r="B90" s="34">
        <v>12</v>
      </c>
      <c r="C90" s="51" t="s">
        <v>143</v>
      </c>
      <c r="D90" s="34" t="s">
        <v>6</v>
      </c>
      <c r="E90" s="29">
        <f>E91+E92+E93+E95+E96+E97+E99+E100+E101+E103+E104+E105</f>
        <v>206725.8</v>
      </c>
      <c r="F90" s="29">
        <f>F96+F92+F95+F97+F103+F105+F99+F100+F101+F92+F91</f>
        <v>138730.834</v>
      </c>
      <c r="G90" s="29">
        <f>SUM(G91:G98)</f>
        <v>0</v>
      </c>
      <c r="H90" s="29">
        <f>SUM(H91:H98)</f>
        <v>0</v>
      </c>
      <c r="I90" s="29">
        <f>SUM(I91:I98)</f>
        <v>0</v>
      </c>
      <c r="J90" s="29">
        <f>SUM(J91:J98)</f>
        <v>0</v>
      </c>
      <c r="K90" s="29">
        <f>E90+F90+G90+H90+I90+J90</f>
        <v>345456.63399999996</v>
      </c>
      <c r="L90" s="32"/>
    </row>
    <row r="91" spans="1:12" ht="15.75" x14ac:dyDescent="0.25">
      <c r="B91" s="4">
        <v>1</v>
      </c>
      <c r="C91" s="61" t="s">
        <v>275</v>
      </c>
      <c r="D91" s="34" t="s">
        <v>7</v>
      </c>
      <c r="E91" s="29">
        <v>35.380000000000003</v>
      </c>
      <c r="F91" s="29">
        <v>0</v>
      </c>
      <c r="G91" s="29">
        <v>0</v>
      </c>
      <c r="H91" s="29">
        <v>0</v>
      </c>
      <c r="I91" s="10">
        <v>0</v>
      </c>
      <c r="J91" s="10">
        <v>0</v>
      </c>
      <c r="K91" s="10">
        <f t="shared" ref="K91:K93" si="34">E91+F91+G91+H91+I91+J91</f>
        <v>35.380000000000003</v>
      </c>
    </row>
    <row r="92" spans="1:12" ht="15.75" x14ac:dyDescent="0.25">
      <c r="A92" s="53" t="s">
        <v>253</v>
      </c>
      <c r="B92" s="4">
        <v>2</v>
      </c>
      <c r="C92" s="62"/>
      <c r="D92" s="34" t="s">
        <v>8</v>
      </c>
      <c r="E92" s="29">
        <v>521.08000000000004</v>
      </c>
      <c r="F92" s="29">
        <v>0</v>
      </c>
      <c r="G92" s="29">
        <v>0</v>
      </c>
      <c r="H92" s="29">
        <v>0</v>
      </c>
      <c r="I92" s="10">
        <v>0</v>
      </c>
      <c r="J92" s="10">
        <v>0</v>
      </c>
      <c r="K92" s="10">
        <f t="shared" si="34"/>
        <v>521.08000000000004</v>
      </c>
    </row>
    <row r="93" spans="1:12" ht="15.75" x14ac:dyDescent="0.25">
      <c r="B93" s="4">
        <v>3</v>
      </c>
      <c r="C93" s="62"/>
      <c r="D93" s="34" t="s">
        <v>9</v>
      </c>
      <c r="E93" s="29">
        <v>33.26</v>
      </c>
      <c r="F93" s="29">
        <v>0</v>
      </c>
      <c r="G93" s="29"/>
      <c r="H93" s="29">
        <v>0</v>
      </c>
      <c r="I93" s="10">
        <v>0</v>
      </c>
      <c r="J93" s="10">
        <v>0</v>
      </c>
      <c r="K93" s="10">
        <f t="shared" si="34"/>
        <v>33.26</v>
      </c>
    </row>
    <row r="94" spans="1:12" ht="33.75" customHeight="1" x14ac:dyDescent="0.25">
      <c r="B94" s="4">
        <v>4</v>
      </c>
      <c r="C94" s="63"/>
      <c r="D94" s="34" t="s">
        <v>10</v>
      </c>
      <c r="E94" s="29">
        <v>0</v>
      </c>
      <c r="F94" s="29">
        <v>0</v>
      </c>
      <c r="G94" s="29">
        <v>0</v>
      </c>
      <c r="H94" s="29">
        <v>0</v>
      </c>
      <c r="I94" s="10">
        <v>0</v>
      </c>
      <c r="J94" s="10">
        <v>0</v>
      </c>
      <c r="K94" s="10">
        <f>E94+F94+G94+H94+I94+J94</f>
        <v>0</v>
      </c>
    </row>
    <row r="95" spans="1:12" ht="15.75" customHeight="1" x14ac:dyDescent="0.25">
      <c r="B95" s="4">
        <v>1</v>
      </c>
      <c r="C95" s="61" t="s">
        <v>313</v>
      </c>
      <c r="D95" s="34" t="s">
        <v>7</v>
      </c>
      <c r="E95" s="29">
        <v>4.5199999999999996</v>
      </c>
      <c r="F95" s="29">
        <v>5.22</v>
      </c>
      <c r="G95" s="29">
        <v>0</v>
      </c>
      <c r="H95" s="29">
        <v>0</v>
      </c>
      <c r="I95" s="10">
        <v>0</v>
      </c>
      <c r="J95" s="10">
        <v>0</v>
      </c>
      <c r="K95" s="10">
        <f>E95+F95+G95+H95+I95+J95</f>
        <v>9.7399999999999984</v>
      </c>
    </row>
    <row r="96" spans="1:12" ht="15.75" x14ac:dyDescent="0.25">
      <c r="A96" s="53" t="s">
        <v>254</v>
      </c>
      <c r="B96" s="4">
        <v>2</v>
      </c>
      <c r="C96" s="62"/>
      <c r="D96" s="34" t="s">
        <v>8</v>
      </c>
      <c r="E96" s="29">
        <v>17000</v>
      </c>
      <c r="F96" s="29">
        <v>17000</v>
      </c>
      <c r="G96" s="29"/>
      <c r="H96" s="29"/>
      <c r="I96" s="10"/>
      <c r="J96" s="10"/>
      <c r="K96" s="10">
        <f>E96+F96+G96+H96+I96+J96</f>
        <v>34000</v>
      </c>
    </row>
    <row r="97" spans="1:12" ht="15.75" x14ac:dyDescent="0.25">
      <c r="B97" s="4">
        <v>3</v>
      </c>
      <c r="C97" s="62"/>
      <c r="D97" s="34" t="s">
        <v>9</v>
      </c>
      <c r="E97" s="29">
        <v>5666.8</v>
      </c>
      <c r="F97" s="29">
        <v>9153.7999999999993</v>
      </c>
      <c r="G97" s="29">
        <v>0</v>
      </c>
      <c r="H97" s="29">
        <v>0</v>
      </c>
      <c r="I97" s="10">
        <v>0</v>
      </c>
      <c r="J97" s="10">
        <v>0</v>
      </c>
      <c r="K97" s="10">
        <f t="shared" ref="K97:K98" si="35">E97+F97+G97+H97+I97+J97</f>
        <v>14820.599999999999</v>
      </c>
    </row>
    <row r="98" spans="1:12" ht="70.5" customHeight="1" x14ac:dyDescent="0.25">
      <c r="B98" s="4">
        <v>4</v>
      </c>
      <c r="C98" s="63"/>
      <c r="D98" s="34" t="s">
        <v>10</v>
      </c>
      <c r="E98" s="29">
        <v>0</v>
      </c>
      <c r="F98" s="29">
        <v>0</v>
      </c>
      <c r="G98" s="29">
        <v>0</v>
      </c>
      <c r="H98" s="29">
        <v>0</v>
      </c>
      <c r="I98" s="10">
        <v>0</v>
      </c>
      <c r="J98" s="10">
        <v>0</v>
      </c>
      <c r="K98" s="10">
        <f t="shared" si="35"/>
        <v>0</v>
      </c>
    </row>
    <row r="99" spans="1:12" ht="21" customHeight="1" x14ac:dyDescent="0.25">
      <c r="B99" s="4">
        <v>1</v>
      </c>
      <c r="C99" s="61" t="s">
        <v>276</v>
      </c>
      <c r="D99" s="34" t="s">
        <v>7</v>
      </c>
      <c r="E99" s="29">
        <v>22.1</v>
      </c>
      <c r="F99" s="29">
        <v>22.513999999999999</v>
      </c>
      <c r="G99" s="29">
        <v>0</v>
      </c>
      <c r="H99" s="29">
        <v>0</v>
      </c>
      <c r="I99" s="10">
        <v>0</v>
      </c>
      <c r="J99" s="10">
        <v>0</v>
      </c>
      <c r="K99" s="10">
        <f>E99+F99+G99+H99+I99+J99</f>
        <v>44.614000000000004</v>
      </c>
    </row>
    <row r="100" spans="1:12" ht="19.5" customHeight="1" x14ac:dyDescent="0.25">
      <c r="A100" s="53" t="s">
        <v>255</v>
      </c>
      <c r="B100" s="4">
        <v>2</v>
      </c>
      <c r="C100" s="62"/>
      <c r="D100" s="34" t="s">
        <v>8</v>
      </c>
      <c r="E100" s="29">
        <v>82894.399999999994</v>
      </c>
      <c r="F100" s="29">
        <v>73157</v>
      </c>
      <c r="G100" s="29">
        <v>0</v>
      </c>
      <c r="H100" s="29">
        <v>0</v>
      </c>
      <c r="I100" s="10">
        <v>0</v>
      </c>
      <c r="J100" s="10">
        <v>0</v>
      </c>
      <c r="K100" s="10">
        <f t="shared" ref="K100:K102" si="36">E100+F100+G100+H100+I100+J100</f>
        <v>156051.4</v>
      </c>
    </row>
    <row r="101" spans="1:12" ht="24.75" customHeight="1" x14ac:dyDescent="0.25">
      <c r="B101" s="4">
        <v>3</v>
      </c>
      <c r="C101" s="62"/>
      <c r="D101" s="34" t="s">
        <v>9</v>
      </c>
      <c r="E101" s="29">
        <v>27631.599999999999</v>
      </c>
      <c r="F101" s="29">
        <v>39392.300000000003</v>
      </c>
      <c r="G101" s="29">
        <v>0</v>
      </c>
      <c r="H101" s="29">
        <v>0</v>
      </c>
      <c r="I101" s="10">
        <v>0</v>
      </c>
      <c r="J101" s="10">
        <v>0</v>
      </c>
      <c r="K101" s="10">
        <f t="shared" si="36"/>
        <v>67023.899999999994</v>
      </c>
    </row>
    <row r="102" spans="1:12" ht="29.25" customHeight="1" x14ac:dyDescent="0.25">
      <c r="B102" s="4">
        <v>4</v>
      </c>
      <c r="C102" s="63"/>
      <c r="D102" s="34" t="s">
        <v>10</v>
      </c>
      <c r="E102" s="29">
        <v>0</v>
      </c>
      <c r="F102" s="29">
        <v>0</v>
      </c>
      <c r="G102" s="29">
        <v>0</v>
      </c>
      <c r="H102" s="29">
        <v>0</v>
      </c>
      <c r="I102" s="10">
        <v>0</v>
      </c>
      <c r="J102" s="10">
        <v>0</v>
      </c>
      <c r="K102" s="10">
        <f t="shared" si="36"/>
        <v>0</v>
      </c>
    </row>
    <row r="103" spans="1:12" ht="15.75" x14ac:dyDescent="0.25">
      <c r="B103" s="4">
        <v>1</v>
      </c>
      <c r="C103" s="61" t="s">
        <v>277</v>
      </c>
      <c r="D103" s="34" t="s">
        <v>7</v>
      </c>
      <c r="E103" s="29">
        <v>2916.66</v>
      </c>
      <c r="F103" s="29">
        <v>0</v>
      </c>
      <c r="G103" s="29">
        <v>0</v>
      </c>
      <c r="H103" s="29">
        <v>0</v>
      </c>
      <c r="I103" s="29">
        <v>0</v>
      </c>
      <c r="J103" s="29">
        <v>0</v>
      </c>
      <c r="K103" s="10">
        <f>E103+F103+G103+H103+I103+J103</f>
        <v>2916.66</v>
      </c>
    </row>
    <row r="104" spans="1:12" ht="15.75" x14ac:dyDescent="0.25">
      <c r="B104" s="4">
        <v>2</v>
      </c>
      <c r="C104" s="62"/>
      <c r="D104" s="34" t="s">
        <v>8</v>
      </c>
      <c r="E104" s="29">
        <v>0</v>
      </c>
      <c r="F104" s="29">
        <v>0</v>
      </c>
      <c r="G104" s="29">
        <v>0</v>
      </c>
      <c r="H104" s="29">
        <v>0</v>
      </c>
      <c r="I104" s="29">
        <v>0</v>
      </c>
      <c r="J104" s="29">
        <v>0</v>
      </c>
      <c r="K104" s="10">
        <f>E104+F104+G104+H104+I104+J104</f>
        <v>0</v>
      </c>
    </row>
    <row r="105" spans="1:12" ht="15.75" x14ac:dyDescent="0.25">
      <c r="A105" s="53" t="s">
        <v>256</v>
      </c>
      <c r="B105" s="4">
        <v>3</v>
      </c>
      <c r="C105" s="62"/>
      <c r="D105" s="34" t="s">
        <v>9</v>
      </c>
      <c r="E105" s="29">
        <v>70000</v>
      </c>
      <c r="F105" s="29">
        <v>0</v>
      </c>
      <c r="G105" s="29">
        <v>0</v>
      </c>
      <c r="H105" s="29">
        <v>0</v>
      </c>
      <c r="I105" s="29">
        <v>0</v>
      </c>
      <c r="J105" s="29">
        <v>0</v>
      </c>
      <c r="K105" s="10">
        <f>E105+F105+G105+H105+I105+J105</f>
        <v>70000</v>
      </c>
    </row>
    <row r="106" spans="1:12" s="38" customFormat="1" ht="35.25" customHeight="1" x14ac:dyDescent="0.25">
      <c r="A106" s="54"/>
      <c r="B106" s="34">
        <v>4</v>
      </c>
      <c r="C106" s="63"/>
      <c r="D106" s="34" t="s">
        <v>10</v>
      </c>
      <c r="E106" s="29">
        <v>0</v>
      </c>
      <c r="F106" s="29">
        <v>0</v>
      </c>
      <c r="G106" s="29">
        <v>0</v>
      </c>
      <c r="H106" s="29">
        <v>0</v>
      </c>
      <c r="I106" s="29">
        <v>0</v>
      </c>
      <c r="J106" s="29">
        <v>0</v>
      </c>
      <c r="K106" s="29">
        <v>0</v>
      </c>
      <c r="L106" s="32"/>
    </row>
    <row r="107" spans="1:12" ht="56.25" customHeight="1" x14ac:dyDescent="0.25">
      <c r="B107" s="4">
        <v>13</v>
      </c>
      <c r="C107" s="51" t="s">
        <v>144</v>
      </c>
      <c r="D107" s="34" t="s">
        <v>6</v>
      </c>
      <c r="E107" s="29">
        <f>E109+E114+E117+E113</f>
        <v>55124.020000000004</v>
      </c>
      <c r="F107" s="29">
        <f>F109+F114+F117+F113</f>
        <v>54811.859999999993</v>
      </c>
      <c r="G107" s="29">
        <f>G109+G114+G117+G113</f>
        <v>54807.57</v>
      </c>
      <c r="H107" s="29">
        <f>H109+H114+H116+H113</f>
        <v>0</v>
      </c>
      <c r="I107" s="29">
        <f t="shared" ref="I107:J107" si="37">I109+I114+I116+I113</f>
        <v>0</v>
      </c>
      <c r="J107" s="29">
        <f t="shared" si="37"/>
        <v>0</v>
      </c>
      <c r="K107" s="10">
        <f>E107+F107+G107+H107+I107+J107</f>
        <v>164743.45000000001</v>
      </c>
    </row>
    <row r="108" spans="1:12" ht="24.75" customHeight="1" x14ac:dyDescent="0.25">
      <c r="B108" s="4">
        <v>1</v>
      </c>
      <c r="C108" s="61" t="s">
        <v>314</v>
      </c>
      <c r="D108" s="34" t="s">
        <v>7</v>
      </c>
      <c r="E108" s="29">
        <v>0</v>
      </c>
      <c r="F108" s="29">
        <v>0</v>
      </c>
      <c r="G108" s="29">
        <v>0</v>
      </c>
      <c r="H108" s="29">
        <v>0</v>
      </c>
      <c r="I108" s="10">
        <v>0</v>
      </c>
      <c r="J108" s="10">
        <v>0</v>
      </c>
      <c r="K108" s="10">
        <f t="shared" ref="K108:K111" si="38">E108+F108+G108+H108+I108+J108</f>
        <v>0</v>
      </c>
    </row>
    <row r="109" spans="1:12" ht="24.75" customHeight="1" x14ac:dyDescent="0.25">
      <c r="A109" s="53" t="s">
        <v>257</v>
      </c>
      <c r="B109" s="4">
        <v>2</v>
      </c>
      <c r="C109" s="62"/>
      <c r="D109" s="34" t="s">
        <v>8</v>
      </c>
      <c r="E109" s="29">
        <v>1356</v>
      </c>
      <c r="F109" s="29">
        <v>1356</v>
      </c>
      <c r="G109" s="29">
        <v>1356</v>
      </c>
      <c r="H109" s="29">
        <v>0</v>
      </c>
      <c r="I109" s="10">
        <v>0</v>
      </c>
      <c r="J109" s="10">
        <v>0</v>
      </c>
      <c r="K109" s="10">
        <f t="shared" si="38"/>
        <v>4068</v>
      </c>
    </row>
    <row r="110" spans="1:12" ht="27" customHeight="1" x14ac:dyDescent="0.25">
      <c r="B110" s="34">
        <v>3</v>
      </c>
      <c r="C110" s="62"/>
      <c r="D110" s="34" t="s">
        <v>9</v>
      </c>
      <c r="E110" s="29">
        <v>0</v>
      </c>
      <c r="F110" s="29">
        <v>0</v>
      </c>
      <c r="G110" s="29">
        <v>0</v>
      </c>
      <c r="H110" s="29">
        <v>0</v>
      </c>
      <c r="I110" s="29">
        <v>0</v>
      </c>
      <c r="J110" s="29">
        <v>0</v>
      </c>
      <c r="K110" s="29">
        <f t="shared" si="38"/>
        <v>0</v>
      </c>
    </row>
    <row r="111" spans="1:12" ht="42.75" customHeight="1" x14ac:dyDescent="0.25">
      <c r="B111" s="4">
        <v>4</v>
      </c>
      <c r="C111" s="63"/>
      <c r="D111" s="34" t="s">
        <v>10</v>
      </c>
      <c r="E111" s="29">
        <v>0</v>
      </c>
      <c r="F111" s="29">
        <v>0</v>
      </c>
      <c r="G111" s="29">
        <v>0</v>
      </c>
      <c r="H111" s="29">
        <v>0</v>
      </c>
      <c r="I111" s="10">
        <v>0</v>
      </c>
      <c r="J111" s="10">
        <v>0</v>
      </c>
      <c r="K111" s="10">
        <f t="shared" si="38"/>
        <v>0</v>
      </c>
    </row>
    <row r="112" spans="1:12" ht="24.75" customHeight="1" x14ac:dyDescent="0.25">
      <c r="B112" s="4">
        <v>1</v>
      </c>
      <c r="C112" s="61" t="s">
        <v>162</v>
      </c>
      <c r="D112" s="34" t="s">
        <v>7</v>
      </c>
      <c r="E112" s="29">
        <v>0</v>
      </c>
      <c r="F112" s="29">
        <v>0</v>
      </c>
      <c r="G112" s="29">
        <v>0</v>
      </c>
      <c r="H112" s="29">
        <v>0</v>
      </c>
      <c r="I112" s="10">
        <v>0</v>
      </c>
      <c r="J112" s="10">
        <v>0</v>
      </c>
      <c r="K112" s="10">
        <f>SUM(E112:J112)</f>
        <v>0</v>
      </c>
    </row>
    <row r="113" spans="1:11" ht="23.25" customHeight="1" x14ac:dyDescent="0.25">
      <c r="B113" s="4">
        <v>2</v>
      </c>
      <c r="C113" s="62"/>
      <c r="D113" s="34" t="s">
        <v>8</v>
      </c>
      <c r="E113" s="29">
        <v>2951.62</v>
      </c>
      <c r="F113" s="29">
        <v>2837.02</v>
      </c>
      <c r="G113" s="29">
        <v>2726.07</v>
      </c>
      <c r="H113" s="29">
        <v>0</v>
      </c>
      <c r="I113" s="10">
        <v>0</v>
      </c>
      <c r="J113" s="10">
        <v>0</v>
      </c>
      <c r="K113" s="10">
        <f t="shared" ref="K113:K119" si="39">SUM(E113:J113)</f>
        <v>8514.7099999999991</v>
      </c>
    </row>
    <row r="114" spans="1:11" ht="24" customHeight="1" x14ac:dyDescent="0.25">
      <c r="A114" s="53" t="s">
        <v>258</v>
      </c>
      <c r="B114" s="34">
        <v>3</v>
      </c>
      <c r="C114" s="62"/>
      <c r="D114" s="34" t="s">
        <v>9</v>
      </c>
      <c r="E114" s="29">
        <v>188.4</v>
      </c>
      <c r="F114" s="29">
        <v>350.64</v>
      </c>
      <c r="G114" s="29">
        <v>519.29999999999995</v>
      </c>
      <c r="H114" s="29">
        <v>0</v>
      </c>
      <c r="I114" s="10">
        <v>0</v>
      </c>
      <c r="J114" s="10">
        <v>0</v>
      </c>
      <c r="K114" s="10">
        <f t="shared" si="39"/>
        <v>1058.3399999999999</v>
      </c>
    </row>
    <row r="115" spans="1:11" ht="29.25" customHeight="1" x14ac:dyDescent="0.25">
      <c r="B115" s="4">
        <v>4</v>
      </c>
      <c r="C115" s="63"/>
      <c r="D115" s="34" t="s">
        <v>10</v>
      </c>
      <c r="E115" s="29">
        <v>0</v>
      </c>
      <c r="F115" s="29">
        <v>0</v>
      </c>
      <c r="G115" s="29">
        <v>0</v>
      </c>
      <c r="H115" s="29">
        <v>0</v>
      </c>
      <c r="I115" s="29">
        <v>0</v>
      </c>
      <c r="J115" s="29">
        <v>0</v>
      </c>
      <c r="K115" s="10">
        <f t="shared" si="39"/>
        <v>0</v>
      </c>
    </row>
    <row r="116" spans="1:11" ht="15.75" x14ac:dyDescent="0.25">
      <c r="B116" s="4">
        <v>1</v>
      </c>
      <c r="C116" s="61" t="s">
        <v>319</v>
      </c>
      <c r="D116" s="34" t="s">
        <v>7</v>
      </c>
      <c r="E116" s="29">
        <v>0</v>
      </c>
      <c r="F116" s="29">
        <v>0</v>
      </c>
      <c r="G116" s="29">
        <v>0</v>
      </c>
      <c r="H116" s="29">
        <v>0</v>
      </c>
      <c r="I116" s="29">
        <v>0</v>
      </c>
      <c r="J116" s="29">
        <v>0</v>
      </c>
      <c r="K116" s="10">
        <f t="shared" si="39"/>
        <v>0</v>
      </c>
    </row>
    <row r="117" spans="1:11" ht="15.75" x14ac:dyDescent="0.25">
      <c r="B117" s="4">
        <v>2</v>
      </c>
      <c r="C117" s="62"/>
      <c r="D117" s="34" t="s">
        <v>8</v>
      </c>
      <c r="E117" s="29">
        <v>50628</v>
      </c>
      <c r="F117" s="29">
        <v>50268.2</v>
      </c>
      <c r="G117" s="29">
        <v>50206.2</v>
      </c>
      <c r="H117" s="29">
        <v>0</v>
      </c>
      <c r="I117" s="10">
        <v>0</v>
      </c>
      <c r="J117" s="10">
        <v>0</v>
      </c>
      <c r="K117" s="10">
        <f t="shared" si="39"/>
        <v>151102.39999999999</v>
      </c>
    </row>
    <row r="118" spans="1:11" ht="15.75" x14ac:dyDescent="0.25">
      <c r="A118" s="53" t="s">
        <v>259</v>
      </c>
      <c r="B118" s="4">
        <v>3</v>
      </c>
      <c r="C118" s="62"/>
      <c r="D118" s="34" t="s">
        <v>9</v>
      </c>
      <c r="E118" s="29">
        <v>0</v>
      </c>
      <c r="F118" s="29">
        <v>0</v>
      </c>
      <c r="G118" s="29">
        <v>0</v>
      </c>
      <c r="H118" s="29">
        <v>0</v>
      </c>
      <c r="I118" s="29">
        <v>0</v>
      </c>
      <c r="J118" s="29">
        <v>0</v>
      </c>
      <c r="K118" s="10">
        <f t="shared" si="39"/>
        <v>0</v>
      </c>
    </row>
    <row r="119" spans="1:11" ht="109.5" customHeight="1" x14ac:dyDescent="0.25">
      <c r="B119" s="4">
        <v>4</v>
      </c>
      <c r="C119" s="63"/>
      <c r="D119" s="34" t="s">
        <v>10</v>
      </c>
      <c r="E119" s="29">
        <v>0</v>
      </c>
      <c r="F119" s="29">
        <v>0</v>
      </c>
      <c r="G119" s="29">
        <v>0</v>
      </c>
      <c r="H119" s="29">
        <v>0</v>
      </c>
      <c r="I119" s="29">
        <v>0</v>
      </c>
      <c r="J119" s="29">
        <v>0</v>
      </c>
      <c r="K119" s="10">
        <f t="shared" si="39"/>
        <v>0</v>
      </c>
    </row>
    <row r="120" spans="1:11" ht="37.5" customHeight="1" x14ac:dyDescent="0.25">
      <c r="B120" s="4">
        <v>14</v>
      </c>
      <c r="C120" s="51" t="s">
        <v>145</v>
      </c>
      <c r="D120" s="34" t="s">
        <v>6</v>
      </c>
      <c r="E120" s="29">
        <f>SUM(E121:E124)</f>
        <v>0</v>
      </c>
      <c r="F120" s="29">
        <f>F121+F122+F123+F125+F126+F127</f>
        <v>50901.581000000006</v>
      </c>
      <c r="G120" s="29">
        <f t="shared" ref="G120:J120" si="40">SUM(G121:G124)</f>
        <v>0</v>
      </c>
      <c r="H120" s="29">
        <f t="shared" si="40"/>
        <v>0</v>
      </c>
      <c r="I120" s="10">
        <f t="shared" si="40"/>
        <v>0</v>
      </c>
      <c r="J120" s="10">
        <f t="shared" si="40"/>
        <v>0</v>
      </c>
      <c r="K120" s="10">
        <f>E120+F120+G120+H120+I120+J120</f>
        <v>50901.581000000006</v>
      </c>
    </row>
    <row r="121" spans="1:11" ht="27" customHeight="1" x14ac:dyDescent="0.25">
      <c r="B121" s="4">
        <v>1</v>
      </c>
      <c r="C121" s="61" t="s">
        <v>157</v>
      </c>
      <c r="D121" s="34" t="s">
        <v>7</v>
      </c>
      <c r="E121" s="29">
        <v>0</v>
      </c>
      <c r="F121" s="29">
        <v>9.2810000000000006</v>
      </c>
      <c r="G121" s="29">
        <v>0</v>
      </c>
      <c r="H121" s="29">
        <v>0</v>
      </c>
      <c r="I121" s="10">
        <v>0</v>
      </c>
      <c r="J121" s="10">
        <v>0</v>
      </c>
      <c r="K121" s="10">
        <f>E121+F121+G121+H121+I121+J121</f>
        <v>9.2810000000000006</v>
      </c>
    </row>
    <row r="122" spans="1:11" ht="27" customHeight="1" x14ac:dyDescent="0.25">
      <c r="A122" s="53" t="s">
        <v>260</v>
      </c>
      <c r="B122" s="4">
        <v>2</v>
      </c>
      <c r="C122" s="62"/>
      <c r="D122" s="34" t="s">
        <v>8</v>
      </c>
      <c r="E122" s="29">
        <v>0</v>
      </c>
      <c r="F122" s="29">
        <v>41293.300000000003</v>
      </c>
      <c r="G122" s="29">
        <v>0</v>
      </c>
      <c r="H122" s="29">
        <v>0</v>
      </c>
      <c r="I122" s="10">
        <v>0</v>
      </c>
      <c r="J122" s="10">
        <v>0</v>
      </c>
      <c r="K122" s="10">
        <f t="shared" ref="K122:K124" si="41">E122+F122+G122+H122+I122+J122</f>
        <v>41293.300000000003</v>
      </c>
    </row>
    <row r="123" spans="1:11" ht="27" customHeight="1" x14ac:dyDescent="0.25">
      <c r="B123" s="4">
        <v>3</v>
      </c>
      <c r="C123" s="62"/>
      <c r="D123" s="34" t="s">
        <v>9</v>
      </c>
      <c r="E123" s="29">
        <v>0</v>
      </c>
      <c r="F123" s="29">
        <v>5103.7</v>
      </c>
      <c r="G123" s="29">
        <v>0</v>
      </c>
      <c r="H123" s="29">
        <v>0</v>
      </c>
      <c r="I123" s="10">
        <v>0</v>
      </c>
      <c r="J123" s="10">
        <v>0</v>
      </c>
      <c r="K123" s="10">
        <f t="shared" si="41"/>
        <v>5103.7</v>
      </c>
    </row>
    <row r="124" spans="1:11" ht="36" customHeight="1" x14ac:dyDescent="0.25">
      <c r="B124" s="4">
        <v>4</v>
      </c>
      <c r="C124" s="63"/>
      <c r="D124" s="34" t="s">
        <v>10</v>
      </c>
      <c r="E124" s="29">
        <v>0</v>
      </c>
      <c r="F124" s="29">
        <v>0</v>
      </c>
      <c r="G124" s="29">
        <v>0</v>
      </c>
      <c r="H124" s="29">
        <v>0</v>
      </c>
      <c r="I124" s="10">
        <v>0</v>
      </c>
      <c r="J124" s="10">
        <v>0</v>
      </c>
      <c r="K124" s="10">
        <f t="shared" si="41"/>
        <v>0</v>
      </c>
    </row>
    <row r="125" spans="1:11" ht="15.75" x14ac:dyDescent="0.25">
      <c r="B125" s="4">
        <v>1</v>
      </c>
      <c r="C125" s="61" t="s">
        <v>200</v>
      </c>
      <c r="D125" s="34" t="s">
        <v>7</v>
      </c>
      <c r="E125" s="29">
        <v>0</v>
      </c>
      <c r="F125" s="29">
        <v>0.9</v>
      </c>
      <c r="G125" s="29">
        <v>0</v>
      </c>
      <c r="H125" s="29">
        <v>0</v>
      </c>
      <c r="I125" s="29">
        <v>0</v>
      </c>
      <c r="J125" s="29">
        <v>0</v>
      </c>
      <c r="K125" s="10">
        <f>SUM(E125:J125)</f>
        <v>0.9</v>
      </c>
    </row>
    <row r="126" spans="1:11" ht="15.75" x14ac:dyDescent="0.25">
      <c r="B126" s="4">
        <v>2</v>
      </c>
      <c r="C126" s="62"/>
      <c r="D126" s="34" t="s">
        <v>8</v>
      </c>
      <c r="E126" s="29">
        <v>0</v>
      </c>
      <c r="F126" s="29">
        <v>4000</v>
      </c>
      <c r="G126" s="29">
        <v>0</v>
      </c>
      <c r="H126" s="29">
        <v>0</v>
      </c>
      <c r="I126" s="29">
        <v>0</v>
      </c>
      <c r="J126" s="29">
        <v>0</v>
      </c>
      <c r="K126" s="10">
        <f t="shared" ref="K126:K128" si="42">SUM(E126:J126)</f>
        <v>4000</v>
      </c>
    </row>
    <row r="127" spans="1:11" ht="15.75" x14ac:dyDescent="0.25">
      <c r="B127" s="4">
        <v>3</v>
      </c>
      <c r="C127" s="62"/>
      <c r="D127" s="34" t="s">
        <v>9</v>
      </c>
      <c r="E127" s="29">
        <v>0</v>
      </c>
      <c r="F127" s="29">
        <v>494.4</v>
      </c>
      <c r="G127" s="29">
        <v>0</v>
      </c>
      <c r="H127" s="29">
        <v>0</v>
      </c>
      <c r="I127" s="29">
        <v>0</v>
      </c>
      <c r="J127" s="29">
        <v>0</v>
      </c>
      <c r="K127" s="10">
        <f t="shared" si="42"/>
        <v>494.4</v>
      </c>
    </row>
    <row r="128" spans="1:11" ht="86.25" customHeight="1" x14ac:dyDescent="0.25">
      <c r="B128" s="4">
        <v>4</v>
      </c>
      <c r="C128" s="63"/>
      <c r="D128" s="34" t="s">
        <v>10</v>
      </c>
      <c r="E128" s="29">
        <v>0</v>
      </c>
      <c r="F128" s="29">
        <v>0</v>
      </c>
      <c r="G128" s="29">
        <v>0</v>
      </c>
      <c r="H128" s="29">
        <v>0</v>
      </c>
      <c r="I128" s="29">
        <v>0</v>
      </c>
      <c r="J128" s="29">
        <v>0</v>
      </c>
      <c r="K128" s="10">
        <f t="shared" si="42"/>
        <v>0</v>
      </c>
    </row>
    <row r="129" spans="1:15" ht="48.75" customHeight="1" x14ac:dyDescent="0.25">
      <c r="B129" s="57">
        <v>1</v>
      </c>
      <c r="C129" s="36" t="s">
        <v>278</v>
      </c>
      <c r="D129" s="34" t="s">
        <v>6</v>
      </c>
      <c r="E129" s="29">
        <f>SUM(E130:E133)</f>
        <v>12798.2</v>
      </c>
      <c r="F129" s="29">
        <f>SUM(F130:F133)</f>
        <v>12908.2</v>
      </c>
      <c r="G129" s="29">
        <f>SUM(G130:G133)</f>
        <v>12908.2</v>
      </c>
      <c r="H129" s="29">
        <f t="shared" ref="H129:J129" si="43">SUM(H130:H133)</f>
        <v>0</v>
      </c>
      <c r="I129" s="10">
        <f t="shared" si="43"/>
        <v>0</v>
      </c>
      <c r="J129" s="10">
        <f t="shared" si="43"/>
        <v>0</v>
      </c>
      <c r="K129" s="10">
        <f>E129+F129+G129+H129+I129+J129</f>
        <v>38614.600000000006</v>
      </c>
    </row>
    <row r="130" spans="1:15" ht="21" customHeight="1" x14ac:dyDescent="0.25">
      <c r="B130" s="4">
        <v>1</v>
      </c>
      <c r="C130" s="62" t="s">
        <v>163</v>
      </c>
      <c r="D130" s="34" t="s">
        <v>7</v>
      </c>
      <c r="E130" s="29">
        <v>12798.2</v>
      </c>
      <c r="F130" s="29">
        <v>12908.2</v>
      </c>
      <c r="G130" s="29">
        <v>12908.2</v>
      </c>
      <c r="H130" s="29">
        <v>0</v>
      </c>
      <c r="I130" s="10">
        <v>0</v>
      </c>
      <c r="J130" s="10">
        <v>0</v>
      </c>
      <c r="K130" s="10">
        <f>E130+F130+G130+H130+I130+J130</f>
        <v>38614.600000000006</v>
      </c>
      <c r="M130" s="28"/>
      <c r="N130" s="28"/>
      <c r="O130" s="28"/>
    </row>
    <row r="131" spans="1:15" ht="15.75" x14ac:dyDescent="0.25">
      <c r="A131" s="53" t="s">
        <v>261</v>
      </c>
      <c r="B131" s="4">
        <v>2</v>
      </c>
      <c r="C131" s="62"/>
      <c r="D131" s="34" t="s">
        <v>8</v>
      </c>
      <c r="E131" s="29">
        <v>0</v>
      </c>
      <c r="F131" s="29">
        <v>0</v>
      </c>
      <c r="G131" s="29">
        <v>0</v>
      </c>
      <c r="H131" s="29">
        <v>0</v>
      </c>
      <c r="I131" s="10">
        <v>0</v>
      </c>
      <c r="J131" s="10">
        <v>0</v>
      </c>
      <c r="K131" s="10">
        <f>E131+F131+G131+H131+I131+J131</f>
        <v>0</v>
      </c>
    </row>
    <row r="132" spans="1:15" ht="15.75" x14ac:dyDescent="0.25">
      <c r="B132" s="4">
        <v>3</v>
      </c>
      <c r="C132" s="62"/>
      <c r="D132" s="34" t="s">
        <v>9</v>
      </c>
      <c r="E132" s="29">
        <v>0</v>
      </c>
      <c r="F132" s="29">
        <v>0</v>
      </c>
      <c r="G132" s="29">
        <v>0</v>
      </c>
      <c r="H132" s="29">
        <v>0</v>
      </c>
      <c r="I132" s="10">
        <v>0</v>
      </c>
      <c r="J132" s="10">
        <v>0</v>
      </c>
      <c r="K132" s="10">
        <v>0</v>
      </c>
    </row>
    <row r="133" spans="1:15" ht="15.75" x14ac:dyDescent="0.25">
      <c r="B133" s="4">
        <v>4</v>
      </c>
      <c r="C133" s="63"/>
      <c r="D133" s="34" t="s">
        <v>10</v>
      </c>
      <c r="E133" s="29">
        <v>0</v>
      </c>
      <c r="F133" s="29">
        <v>0</v>
      </c>
      <c r="G133" s="29">
        <v>0</v>
      </c>
      <c r="H133" s="29">
        <v>0</v>
      </c>
      <c r="I133" s="10">
        <v>0</v>
      </c>
      <c r="J133" s="10">
        <v>0</v>
      </c>
      <c r="K133" s="10">
        <f>E133+F133+G133+H133+I133+J133</f>
        <v>0</v>
      </c>
    </row>
    <row r="134" spans="1:15" ht="47.25" x14ac:dyDescent="0.25">
      <c r="B134" s="57">
        <v>2</v>
      </c>
      <c r="C134" s="59" t="s">
        <v>53</v>
      </c>
      <c r="D134" s="34" t="s">
        <v>6</v>
      </c>
      <c r="E134" s="29">
        <f>SUM(E135:E138)</f>
        <v>17696</v>
      </c>
      <c r="F134" s="29">
        <f>SUM(F135:F138)</f>
        <v>18210.91</v>
      </c>
      <c r="G134" s="29">
        <f>SUM(G135:G138)</f>
        <v>18210.900000000001</v>
      </c>
      <c r="H134" s="29">
        <f t="shared" ref="H134:J134" si="44">SUM(H135:H138)</f>
        <v>0</v>
      </c>
      <c r="I134" s="10">
        <f t="shared" si="44"/>
        <v>0</v>
      </c>
      <c r="J134" s="10">
        <f t="shared" si="44"/>
        <v>0</v>
      </c>
      <c r="K134" s="10">
        <f>E134+F134+G134+H134+I134+J134</f>
        <v>54117.810000000005</v>
      </c>
    </row>
    <row r="135" spans="1:15" ht="19.5" customHeight="1" x14ac:dyDescent="0.25">
      <c r="B135" s="4">
        <v>1</v>
      </c>
      <c r="C135" s="61" t="s">
        <v>279</v>
      </c>
      <c r="D135" s="34" t="s">
        <v>7</v>
      </c>
      <c r="E135" s="29">
        <v>17696</v>
      </c>
      <c r="F135" s="29">
        <v>18210.91</v>
      </c>
      <c r="G135" s="29">
        <v>18210.900000000001</v>
      </c>
      <c r="H135" s="29">
        <v>0</v>
      </c>
      <c r="I135" s="10">
        <v>0</v>
      </c>
      <c r="J135" s="10">
        <v>0</v>
      </c>
      <c r="K135" s="10">
        <f>E135+F135+G135+H135+I135+J135</f>
        <v>54117.810000000005</v>
      </c>
    </row>
    <row r="136" spans="1:15" ht="15.75" x14ac:dyDescent="0.25">
      <c r="A136" s="53" t="s">
        <v>262</v>
      </c>
      <c r="B136" s="4">
        <v>2</v>
      </c>
      <c r="C136" s="62"/>
      <c r="D136" s="34" t="s">
        <v>9</v>
      </c>
      <c r="E136" s="29">
        <v>0</v>
      </c>
      <c r="F136" s="29">
        <v>0</v>
      </c>
      <c r="G136" s="29">
        <v>0</v>
      </c>
      <c r="H136" s="29">
        <v>0</v>
      </c>
      <c r="I136" s="10">
        <v>0</v>
      </c>
      <c r="J136" s="10">
        <v>0</v>
      </c>
      <c r="K136" s="10">
        <f>E136+F136+G136+H136+I136+J136</f>
        <v>0</v>
      </c>
    </row>
    <row r="137" spans="1:15" ht="15.75" x14ac:dyDescent="0.25">
      <c r="B137" s="4">
        <v>3</v>
      </c>
      <c r="C137" s="62"/>
      <c r="D137" s="34" t="s">
        <v>8</v>
      </c>
      <c r="E137" s="29">
        <v>0</v>
      </c>
      <c r="F137" s="29">
        <v>0</v>
      </c>
      <c r="G137" s="29">
        <v>0</v>
      </c>
      <c r="H137" s="29">
        <v>0</v>
      </c>
      <c r="I137" s="10">
        <v>0</v>
      </c>
      <c r="J137" s="10">
        <v>0</v>
      </c>
      <c r="K137" s="10">
        <v>0</v>
      </c>
    </row>
    <row r="138" spans="1:15" ht="15.75" x14ac:dyDescent="0.25">
      <c r="B138" s="4">
        <v>4</v>
      </c>
      <c r="C138" s="63"/>
      <c r="D138" s="33" t="s">
        <v>10</v>
      </c>
      <c r="E138" s="29">
        <v>0</v>
      </c>
      <c r="F138" s="29">
        <v>0</v>
      </c>
      <c r="G138" s="29">
        <v>0</v>
      </c>
      <c r="H138" s="29">
        <v>0</v>
      </c>
      <c r="I138" s="10">
        <v>0</v>
      </c>
      <c r="J138" s="10">
        <v>0</v>
      </c>
      <c r="K138" s="10">
        <f t="shared" ref="K138:K145" si="45">E138+F138+G138+H138+I138+J138</f>
        <v>0</v>
      </c>
    </row>
    <row r="139" spans="1:15" ht="47.25" x14ac:dyDescent="0.25">
      <c r="B139" s="57">
        <v>3</v>
      </c>
      <c r="C139" s="59" t="s">
        <v>320</v>
      </c>
      <c r="D139" s="34" t="s">
        <v>6</v>
      </c>
      <c r="E139" s="29">
        <f>SUM(E140:E158)</f>
        <v>1081038.1000000001</v>
      </c>
      <c r="F139" s="29">
        <f>SUM(F140:F158)</f>
        <v>1076509.76</v>
      </c>
      <c r="G139" s="29">
        <f>SUM(G140:G158)</f>
        <v>1076509.7</v>
      </c>
      <c r="H139" s="29">
        <f t="shared" ref="H139:J139" si="46">SUM(H140:H143)</f>
        <v>0</v>
      </c>
      <c r="I139" s="10">
        <f t="shared" si="46"/>
        <v>0</v>
      </c>
      <c r="J139" s="10">
        <f t="shared" si="46"/>
        <v>0</v>
      </c>
      <c r="K139" s="10">
        <f t="shared" si="45"/>
        <v>3234057.5600000005</v>
      </c>
    </row>
    <row r="140" spans="1:15" ht="15.75" x14ac:dyDescent="0.25">
      <c r="A140" s="53" t="s">
        <v>263</v>
      </c>
      <c r="B140" s="4">
        <v>1</v>
      </c>
      <c r="C140" s="61" t="s">
        <v>164</v>
      </c>
      <c r="D140" s="34" t="s">
        <v>7</v>
      </c>
      <c r="E140" s="29">
        <v>114017.1</v>
      </c>
      <c r="F140" s="29">
        <v>117183.2</v>
      </c>
      <c r="G140" s="29">
        <v>117183.2</v>
      </c>
      <c r="H140" s="29">
        <v>0</v>
      </c>
      <c r="I140" s="10">
        <v>0</v>
      </c>
      <c r="J140" s="10">
        <v>0</v>
      </c>
      <c r="K140" s="10">
        <f t="shared" si="45"/>
        <v>348383.5</v>
      </c>
    </row>
    <row r="141" spans="1:15" ht="21" customHeight="1" x14ac:dyDescent="0.25">
      <c r="B141" s="4">
        <v>2</v>
      </c>
      <c r="C141" s="62"/>
      <c r="D141" s="34" t="s">
        <v>8</v>
      </c>
      <c r="E141" s="29">
        <v>0</v>
      </c>
      <c r="F141" s="29">
        <v>0</v>
      </c>
      <c r="G141" s="29">
        <v>0</v>
      </c>
      <c r="H141" s="29">
        <v>0</v>
      </c>
      <c r="I141" s="10">
        <v>0</v>
      </c>
      <c r="J141" s="10">
        <v>0</v>
      </c>
      <c r="K141" s="10">
        <f t="shared" si="45"/>
        <v>0</v>
      </c>
    </row>
    <row r="142" spans="1:15" ht="18.75" customHeight="1" x14ac:dyDescent="0.25">
      <c r="B142" s="4">
        <v>3</v>
      </c>
      <c r="C142" s="62"/>
      <c r="D142" s="34" t="s">
        <v>9</v>
      </c>
      <c r="E142" s="29">
        <v>0</v>
      </c>
      <c r="F142" s="29">
        <v>0</v>
      </c>
      <c r="G142" s="29">
        <v>0</v>
      </c>
      <c r="H142" s="29">
        <v>0</v>
      </c>
      <c r="I142" s="10">
        <v>0</v>
      </c>
      <c r="J142" s="10">
        <v>0</v>
      </c>
      <c r="K142" s="10">
        <f t="shared" si="45"/>
        <v>0</v>
      </c>
    </row>
    <row r="143" spans="1:15" ht="18" customHeight="1" x14ac:dyDescent="0.25">
      <c r="B143" s="4">
        <v>4</v>
      </c>
      <c r="C143" s="63"/>
      <c r="D143" s="34" t="s">
        <v>10</v>
      </c>
      <c r="E143" s="29">
        <v>0</v>
      </c>
      <c r="F143" s="29">
        <v>0</v>
      </c>
      <c r="G143" s="29">
        <v>0</v>
      </c>
      <c r="H143" s="29">
        <v>0</v>
      </c>
      <c r="I143" s="10">
        <v>0</v>
      </c>
      <c r="J143" s="10">
        <v>0</v>
      </c>
      <c r="K143" s="10">
        <f t="shared" si="45"/>
        <v>0</v>
      </c>
    </row>
    <row r="144" spans="1:15" ht="15.75" x14ac:dyDescent="0.25">
      <c r="A144" s="53" t="s">
        <v>264</v>
      </c>
      <c r="B144" s="4">
        <v>1</v>
      </c>
      <c r="C144" s="61" t="s">
        <v>280</v>
      </c>
      <c r="D144" s="34" t="s">
        <v>7</v>
      </c>
      <c r="E144" s="29">
        <v>76784.600000000006</v>
      </c>
      <c r="F144" s="29">
        <v>76784.62</v>
      </c>
      <c r="G144" s="29">
        <v>76784.600000000006</v>
      </c>
      <c r="H144" s="29">
        <v>0</v>
      </c>
      <c r="I144" s="10">
        <v>0</v>
      </c>
      <c r="J144" s="10">
        <v>0</v>
      </c>
      <c r="K144" s="10">
        <f t="shared" si="45"/>
        <v>230353.82</v>
      </c>
    </row>
    <row r="145" spans="1:11" ht="15.75" x14ac:dyDescent="0.25">
      <c r="B145" s="4">
        <v>2</v>
      </c>
      <c r="C145" s="62"/>
      <c r="D145" s="34" t="s">
        <v>8</v>
      </c>
      <c r="E145" s="29">
        <v>0</v>
      </c>
      <c r="F145" s="29">
        <v>0</v>
      </c>
      <c r="G145" s="29">
        <v>0</v>
      </c>
      <c r="H145" s="29">
        <v>0</v>
      </c>
      <c r="I145" s="29">
        <v>0</v>
      </c>
      <c r="J145" s="29">
        <v>0</v>
      </c>
      <c r="K145" s="10">
        <f t="shared" si="45"/>
        <v>0</v>
      </c>
    </row>
    <row r="146" spans="1:11" ht="15.75" x14ac:dyDescent="0.25">
      <c r="B146" s="4">
        <v>3</v>
      </c>
      <c r="C146" s="62"/>
      <c r="D146" s="34" t="s">
        <v>9</v>
      </c>
      <c r="E146" s="29">
        <v>0</v>
      </c>
      <c r="F146" s="29">
        <v>0</v>
      </c>
      <c r="G146" s="29">
        <v>0</v>
      </c>
      <c r="H146" s="29">
        <v>0</v>
      </c>
      <c r="I146" s="29">
        <v>0</v>
      </c>
      <c r="J146" s="29">
        <v>0</v>
      </c>
      <c r="K146" s="10">
        <v>0</v>
      </c>
    </row>
    <row r="147" spans="1:11" ht="45.75" customHeight="1" x14ac:dyDescent="0.25">
      <c r="B147" s="4">
        <v>4</v>
      </c>
      <c r="C147" s="63"/>
      <c r="D147" s="34" t="s">
        <v>10</v>
      </c>
      <c r="E147" s="29">
        <v>0</v>
      </c>
      <c r="F147" s="29">
        <v>0</v>
      </c>
      <c r="G147" s="29">
        <v>0</v>
      </c>
      <c r="H147" s="29">
        <v>0</v>
      </c>
      <c r="I147" s="29">
        <v>0</v>
      </c>
      <c r="J147" s="29">
        <v>0</v>
      </c>
      <c r="K147" s="10">
        <f>E147+F147+G147+H147+I147+J147</f>
        <v>0</v>
      </c>
    </row>
    <row r="148" spans="1:11" ht="15.75" x14ac:dyDescent="0.25">
      <c r="A148" s="53" t="s">
        <v>265</v>
      </c>
      <c r="B148" s="4">
        <v>1</v>
      </c>
      <c r="C148" s="61" t="s">
        <v>281</v>
      </c>
      <c r="D148" s="34" t="s">
        <v>7</v>
      </c>
      <c r="E148" s="29">
        <v>352.4</v>
      </c>
      <c r="F148" s="29">
        <v>258.39999999999998</v>
      </c>
      <c r="G148" s="29">
        <v>258.39999999999998</v>
      </c>
      <c r="H148" s="29">
        <v>0</v>
      </c>
      <c r="I148" s="10">
        <v>0</v>
      </c>
      <c r="J148" s="10">
        <v>0</v>
      </c>
      <c r="K148" s="10">
        <f>SUM(E148:J148)</f>
        <v>869.19999999999993</v>
      </c>
    </row>
    <row r="149" spans="1:11" ht="20.25" customHeight="1" x14ac:dyDescent="0.25">
      <c r="B149" s="4">
        <v>2</v>
      </c>
      <c r="C149" s="62"/>
      <c r="D149" s="34" t="s">
        <v>8</v>
      </c>
      <c r="E149" s="29">
        <v>0</v>
      </c>
      <c r="F149" s="29">
        <v>0</v>
      </c>
      <c r="G149" s="29">
        <v>0</v>
      </c>
      <c r="H149" s="29">
        <v>0</v>
      </c>
      <c r="I149" s="29">
        <v>0</v>
      </c>
      <c r="J149" s="29">
        <v>0</v>
      </c>
      <c r="K149" s="10">
        <f t="shared" ref="K149:K158" si="47">SUM(E149:J149)</f>
        <v>0</v>
      </c>
    </row>
    <row r="150" spans="1:11" ht="18" customHeight="1" x14ac:dyDescent="0.25">
      <c r="B150" s="4">
        <v>3</v>
      </c>
      <c r="C150" s="62"/>
      <c r="D150" s="34" t="s">
        <v>9</v>
      </c>
      <c r="E150" s="29">
        <v>0</v>
      </c>
      <c r="F150" s="29">
        <v>0</v>
      </c>
      <c r="G150" s="29">
        <v>0</v>
      </c>
      <c r="H150" s="29">
        <v>0</v>
      </c>
      <c r="I150" s="29">
        <v>0</v>
      </c>
      <c r="J150" s="29">
        <v>0</v>
      </c>
      <c r="K150" s="10">
        <v>0</v>
      </c>
    </row>
    <row r="151" spans="1:11" ht="20.25" customHeight="1" x14ac:dyDescent="0.25">
      <c r="B151" s="4">
        <v>4</v>
      </c>
      <c r="C151" s="63"/>
      <c r="D151" s="34" t="s">
        <v>10</v>
      </c>
      <c r="E151" s="29">
        <v>0</v>
      </c>
      <c r="F151" s="29">
        <v>0</v>
      </c>
      <c r="G151" s="29">
        <v>0</v>
      </c>
      <c r="H151" s="29">
        <v>0</v>
      </c>
      <c r="I151" s="29">
        <v>0</v>
      </c>
      <c r="J151" s="29">
        <v>0</v>
      </c>
      <c r="K151" s="10">
        <f t="shared" si="47"/>
        <v>0</v>
      </c>
    </row>
    <row r="152" spans="1:11" ht="19.5" customHeight="1" x14ac:dyDescent="0.25">
      <c r="A152" s="53" t="s">
        <v>266</v>
      </c>
      <c r="B152" s="4">
        <v>1</v>
      </c>
      <c r="C152" s="61" t="s">
        <v>167</v>
      </c>
      <c r="D152" s="34" t="s">
        <v>7</v>
      </c>
      <c r="E152" s="29">
        <v>94379.3</v>
      </c>
      <c r="F152" s="29">
        <v>95238.64</v>
      </c>
      <c r="G152" s="29">
        <v>95238.6</v>
      </c>
      <c r="H152" s="29">
        <v>0</v>
      </c>
      <c r="I152" s="10">
        <v>0</v>
      </c>
      <c r="J152" s="10">
        <v>0</v>
      </c>
      <c r="K152" s="10">
        <f t="shared" si="47"/>
        <v>284856.54000000004</v>
      </c>
    </row>
    <row r="153" spans="1:11" ht="21" customHeight="1" x14ac:dyDescent="0.25">
      <c r="B153" s="4">
        <v>2</v>
      </c>
      <c r="C153" s="62"/>
      <c r="D153" s="34" t="s">
        <v>8</v>
      </c>
      <c r="E153" s="29">
        <v>0</v>
      </c>
      <c r="F153" s="29">
        <v>0</v>
      </c>
      <c r="G153" s="29">
        <v>0</v>
      </c>
      <c r="H153" s="29">
        <v>0</v>
      </c>
      <c r="I153" s="29">
        <v>0</v>
      </c>
      <c r="J153" s="29">
        <v>0</v>
      </c>
      <c r="K153" s="10">
        <f t="shared" si="47"/>
        <v>0</v>
      </c>
    </row>
    <row r="154" spans="1:11" ht="21" customHeight="1" x14ac:dyDescent="0.25">
      <c r="B154" s="4">
        <v>3</v>
      </c>
      <c r="C154" s="62"/>
      <c r="D154" s="34" t="s">
        <v>9</v>
      </c>
      <c r="E154" s="29">
        <v>0</v>
      </c>
      <c r="F154" s="29">
        <v>0</v>
      </c>
      <c r="G154" s="29">
        <v>0</v>
      </c>
      <c r="H154" s="29">
        <v>0</v>
      </c>
      <c r="I154" s="29">
        <v>0</v>
      </c>
      <c r="J154" s="29">
        <v>0</v>
      </c>
      <c r="K154" s="29">
        <v>0</v>
      </c>
    </row>
    <row r="155" spans="1:11" ht="15.75" x14ac:dyDescent="0.25">
      <c r="B155" s="4">
        <v>4</v>
      </c>
      <c r="C155" s="63"/>
      <c r="D155" s="34" t="s">
        <v>10</v>
      </c>
      <c r="E155" s="29">
        <v>0</v>
      </c>
      <c r="F155" s="29">
        <v>0</v>
      </c>
      <c r="G155" s="29">
        <v>0</v>
      </c>
      <c r="H155" s="29">
        <v>0</v>
      </c>
      <c r="I155" s="29">
        <v>0</v>
      </c>
      <c r="J155" s="29">
        <v>0</v>
      </c>
      <c r="K155" s="10">
        <f t="shared" si="47"/>
        <v>0</v>
      </c>
    </row>
    <row r="156" spans="1:11" ht="15.75" customHeight="1" x14ac:dyDescent="0.25">
      <c r="B156" s="4">
        <v>1</v>
      </c>
      <c r="C156" s="61" t="s">
        <v>168</v>
      </c>
      <c r="D156" s="34" t="s">
        <v>7</v>
      </c>
      <c r="E156" s="29">
        <v>0</v>
      </c>
      <c r="F156" s="29">
        <v>0</v>
      </c>
      <c r="G156" s="29">
        <v>0</v>
      </c>
      <c r="H156" s="29">
        <v>0</v>
      </c>
      <c r="I156" s="10">
        <v>0</v>
      </c>
      <c r="J156" s="10">
        <v>0</v>
      </c>
      <c r="K156" s="10">
        <f t="shared" si="47"/>
        <v>0</v>
      </c>
    </row>
    <row r="157" spans="1:11" ht="15.75" x14ac:dyDescent="0.25">
      <c r="B157" s="4">
        <v>2</v>
      </c>
      <c r="C157" s="62"/>
      <c r="D157" s="34" t="s">
        <v>8</v>
      </c>
      <c r="E157" s="29">
        <v>0</v>
      </c>
      <c r="F157" s="29">
        <v>0</v>
      </c>
      <c r="G157" s="29">
        <v>0</v>
      </c>
      <c r="H157" s="29">
        <v>0</v>
      </c>
      <c r="I157" s="29">
        <v>0</v>
      </c>
      <c r="J157" s="29">
        <v>0</v>
      </c>
      <c r="K157" s="10">
        <f t="shared" si="47"/>
        <v>0</v>
      </c>
    </row>
    <row r="158" spans="1:11" ht="62.25" customHeight="1" x14ac:dyDescent="0.25">
      <c r="B158" s="4">
        <v>3</v>
      </c>
      <c r="C158" s="62"/>
      <c r="D158" s="34" t="s">
        <v>9</v>
      </c>
      <c r="E158" s="29">
        <v>795504.7</v>
      </c>
      <c r="F158" s="29">
        <f>787044.9</f>
        <v>787044.9</v>
      </c>
      <c r="G158" s="29">
        <f>787044.9</f>
        <v>787044.9</v>
      </c>
      <c r="H158" s="29">
        <v>0</v>
      </c>
      <c r="I158" s="29">
        <v>0</v>
      </c>
      <c r="J158" s="29">
        <v>0</v>
      </c>
      <c r="K158" s="10">
        <f t="shared" si="47"/>
        <v>2369594.5</v>
      </c>
    </row>
    <row r="159" spans="1:11" ht="66" customHeight="1" x14ac:dyDescent="0.25">
      <c r="B159" s="4">
        <v>4</v>
      </c>
      <c r="C159" s="63"/>
      <c r="D159" s="34" t="s">
        <v>10</v>
      </c>
      <c r="E159" s="29">
        <v>0</v>
      </c>
      <c r="F159" s="29">
        <v>0</v>
      </c>
      <c r="G159" s="29">
        <v>0</v>
      </c>
      <c r="H159" s="29">
        <v>0</v>
      </c>
      <c r="I159" s="29">
        <v>0</v>
      </c>
      <c r="J159" s="29">
        <v>0</v>
      </c>
      <c r="K159" s="29">
        <v>0</v>
      </c>
    </row>
    <row r="160" spans="1:11" ht="54.75" customHeight="1" x14ac:dyDescent="0.25">
      <c r="B160" s="57">
        <v>4</v>
      </c>
      <c r="C160" s="59" t="s">
        <v>103</v>
      </c>
      <c r="D160" s="52" t="s">
        <v>6</v>
      </c>
      <c r="E160" s="30">
        <f>SUM(E161:E163)</f>
        <v>24907.599999999999</v>
      </c>
      <c r="F160" s="30">
        <f>SUM(F161:F163)</f>
        <v>24907.599999999999</v>
      </c>
      <c r="G160" s="30">
        <f>SUM(G161:G163)</f>
        <v>24907.599999999999</v>
      </c>
      <c r="H160" s="30">
        <f t="shared" ref="H160:J160" si="48">SUM(H161:H163)</f>
        <v>0</v>
      </c>
      <c r="I160" s="11">
        <f t="shared" si="48"/>
        <v>0</v>
      </c>
      <c r="J160" s="11">
        <f t="shared" si="48"/>
        <v>0</v>
      </c>
      <c r="K160" s="11">
        <f t="shared" ref="K160:K164" si="49">E160+F160+G160+H160+I160+J160</f>
        <v>74722.799999999988</v>
      </c>
    </row>
    <row r="161" spans="2:11" ht="60.75" customHeight="1" x14ac:dyDescent="0.25">
      <c r="B161" s="58">
        <v>1</v>
      </c>
      <c r="C161" s="64" t="s">
        <v>169</v>
      </c>
      <c r="D161" s="34" t="s">
        <v>7</v>
      </c>
      <c r="E161" s="29">
        <v>0</v>
      </c>
      <c r="F161" s="29">
        <v>0</v>
      </c>
      <c r="G161" s="29">
        <v>0</v>
      </c>
      <c r="H161" s="29">
        <v>0</v>
      </c>
      <c r="I161" s="10">
        <v>0</v>
      </c>
      <c r="J161" s="10">
        <v>0</v>
      </c>
      <c r="K161" s="10">
        <f t="shared" si="49"/>
        <v>0</v>
      </c>
    </row>
    <row r="162" spans="2:11" ht="15.75" x14ac:dyDescent="0.25">
      <c r="B162" s="58">
        <v>2</v>
      </c>
      <c r="C162" s="64"/>
      <c r="D162" s="34" t="s">
        <v>8</v>
      </c>
      <c r="E162" s="29">
        <v>0</v>
      </c>
      <c r="F162" s="29">
        <v>0</v>
      </c>
      <c r="G162" s="29">
        <v>0</v>
      </c>
      <c r="H162" s="29">
        <v>0</v>
      </c>
      <c r="I162" s="10">
        <v>0</v>
      </c>
      <c r="J162" s="10">
        <v>0</v>
      </c>
      <c r="K162" s="10">
        <f t="shared" si="49"/>
        <v>0</v>
      </c>
    </row>
    <row r="163" spans="2:11" ht="15.75" x14ac:dyDescent="0.25">
      <c r="B163" s="58">
        <v>3</v>
      </c>
      <c r="C163" s="64"/>
      <c r="D163" s="34" t="s">
        <v>9</v>
      </c>
      <c r="E163" s="29">
        <v>24907.599999999999</v>
      </c>
      <c r="F163" s="29">
        <v>24907.599999999999</v>
      </c>
      <c r="G163" s="29">
        <v>24907.599999999999</v>
      </c>
      <c r="H163" s="29">
        <v>0</v>
      </c>
      <c r="I163" s="10">
        <v>0</v>
      </c>
      <c r="J163" s="10">
        <v>0</v>
      </c>
      <c r="K163" s="10">
        <f t="shared" si="49"/>
        <v>74722.799999999988</v>
      </c>
    </row>
    <row r="164" spans="2:11" ht="42" customHeight="1" x14ac:dyDescent="0.25">
      <c r="B164" s="58">
        <v>4</v>
      </c>
      <c r="C164" s="64"/>
      <c r="D164" s="34" t="s">
        <v>10</v>
      </c>
      <c r="E164" s="29">
        <v>0</v>
      </c>
      <c r="F164" s="29">
        <v>0</v>
      </c>
      <c r="G164" s="29">
        <v>0</v>
      </c>
      <c r="H164" s="29">
        <v>0</v>
      </c>
      <c r="I164" s="10">
        <v>0</v>
      </c>
      <c r="J164" s="10">
        <v>0</v>
      </c>
      <c r="K164" s="10">
        <f t="shared" si="49"/>
        <v>0</v>
      </c>
    </row>
  </sheetData>
  <mergeCells count="41">
    <mergeCell ref="J2:K2"/>
    <mergeCell ref="J3:K3"/>
    <mergeCell ref="C76:C79"/>
    <mergeCell ref="C103:C106"/>
    <mergeCell ref="C112:C115"/>
    <mergeCell ref="C56:C59"/>
    <mergeCell ref="C91:C94"/>
    <mergeCell ref="C95:C98"/>
    <mergeCell ref="C108:C111"/>
    <mergeCell ref="C31:C34"/>
    <mergeCell ref="C36:C39"/>
    <mergeCell ref="C41:C44"/>
    <mergeCell ref="C46:C49"/>
    <mergeCell ref="C51:C54"/>
    <mergeCell ref="C20:C24"/>
    <mergeCell ref="C15:C19"/>
    <mergeCell ref="B60:B61"/>
    <mergeCell ref="C60:C61"/>
    <mergeCell ref="C86:C89"/>
    <mergeCell ref="C99:C102"/>
    <mergeCell ref="C62:C65"/>
    <mergeCell ref="C67:C70"/>
    <mergeCell ref="C72:C75"/>
    <mergeCell ref="C81:C84"/>
    <mergeCell ref="C10:C14"/>
    <mergeCell ref="B5:K5"/>
    <mergeCell ref="C7:C8"/>
    <mergeCell ref="D7:D8"/>
    <mergeCell ref="E7:K7"/>
    <mergeCell ref="C156:C159"/>
    <mergeCell ref="C161:C164"/>
    <mergeCell ref="C135:C138"/>
    <mergeCell ref="C140:C143"/>
    <mergeCell ref="C25:C29"/>
    <mergeCell ref="C125:C128"/>
    <mergeCell ref="C121:C124"/>
    <mergeCell ref="C116:C119"/>
    <mergeCell ref="C144:C147"/>
    <mergeCell ref="C148:C151"/>
    <mergeCell ref="C152:C155"/>
    <mergeCell ref="C130:C133"/>
  </mergeCells>
  <pageMargins left="0.70866141732283472" right="0.70866141732283472" top="0.74803149606299213" bottom="0.74803149606299213" header="0.31496062992125984" footer="0.31496062992125984"/>
  <pageSetup paperSize="9" scale="65" orientation="landscape" r:id="rId1"/>
  <rowBreaks count="3" manualBreakCount="3">
    <brk id="39" min="1" max="10" man="1"/>
    <brk id="66" min="1" max="10" man="1"/>
    <brk id="155" min="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164"/>
  <sheetViews>
    <sheetView view="pageBreakPreview" topLeftCell="A64" zoomScale="60" zoomScaleNormal="70" workbookViewId="0">
      <selection activeCell="O161" sqref="O161"/>
    </sheetView>
  </sheetViews>
  <sheetFormatPr defaultRowHeight="15" x14ac:dyDescent="0.25"/>
  <cols>
    <col min="2" max="2" width="11" style="3" customWidth="1"/>
    <col min="3" max="3" width="37.5703125" style="3" customWidth="1"/>
    <col min="4" max="4" width="29.85546875" style="3" customWidth="1"/>
    <col min="5" max="5" width="21.85546875" style="3" customWidth="1"/>
    <col min="6" max="6" width="83.42578125" style="3" customWidth="1"/>
    <col min="7" max="9" width="15.7109375" style="39" customWidth="1"/>
    <col min="10" max="11" width="15.7109375" style="3" customWidth="1"/>
    <col min="12" max="12" width="17.140625" style="3" customWidth="1"/>
  </cols>
  <sheetData>
    <row r="3" spans="2:12" ht="18.75" x14ac:dyDescent="0.3">
      <c r="J3" s="106" t="s">
        <v>170</v>
      </c>
      <c r="K3" s="106"/>
      <c r="L3" s="106"/>
    </row>
    <row r="4" spans="2:12" ht="15" customHeight="1" x14ac:dyDescent="0.25">
      <c r="J4" s="107" t="s">
        <v>171</v>
      </c>
      <c r="K4" s="107"/>
      <c r="L4" s="107"/>
    </row>
    <row r="5" spans="2:12" ht="45.75" customHeight="1" x14ac:dyDescent="0.25">
      <c r="B5" s="69" t="s">
        <v>80</v>
      </c>
      <c r="C5" s="69"/>
      <c r="D5" s="69"/>
      <c r="E5" s="69"/>
      <c r="F5" s="69"/>
      <c r="G5" s="69"/>
      <c r="H5" s="69"/>
      <c r="I5" s="69"/>
      <c r="J5" s="69"/>
      <c r="K5" s="69"/>
      <c r="L5" s="69"/>
    </row>
    <row r="6" spans="2:12" ht="18.75" x14ac:dyDescent="0.25">
      <c r="B6" s="2"/>
    </row>
    <row r="7" spans="2:12" ht="75" customHeight="1" x14ac:dyDescent="0.25">
      <c r="B7" s="75" t="s">
        <v>16</v>
      </c>
      <c r="C7" s="75" t="s">
        <v>11</v>
      </c>
      <c r="D7" s="75" t="s">
        <v>15</v>
      </c>
      <c r="E7" s="75" t="s">
        <v>12</v>
      </c>
      <c r="F7" s="75" t="s">
        <v>13</v>
      </c>
      <c r="G7" s="72" t="s">
        <v>14</v>
      </c>
      <c r="H7" s="73"/>
      <c r="I7" s="73"/>
      <c r="J7" s="73"/>
      <c r="K7" s="73"/>
      <c r="L7" s="74"/>
    </row>
    <row r="8" spans="2:12" ht="15.75" x14ac:dyDescent="0.25">
      <c r="B8" s="76"/>
      <c r="C8" s="76"/>
      <c r="D8" s="76"/>
      <c r="E8" s="76"/>
      <c r="F8" s="76"/>
      <c r="G8" s="34">
        <v>2025</v>
      </c>
      <c r="H8" s="34">
        <v>2026</v>
      </c>
      <c r="I8" s="34">
        <v>2027</v>
      </c>
      <c r="J8" s="4">
        <v>2028</v>
      </c>
      <c r="K8" s="4">
        <v>2029</v>
      </c>
      <c r="L8" s="4">
        <v>2030</v>
      </c>
    </row>
    <row r="9" spans="2:12" x14ac:dyDescent="0.25">
      <c r="B9" s="9">
        <v>1</v>
      </c>
      <c r="C9" s="9">
        <v>2</v>
      </c>
      <c r="D9" s="9">
        <v>3</v>
      </c>
      <c r="E9" s="9">
        <v>4</v>
      </c>
      <c r="F9" s="9">
        <v>5</v>
      </c>
      <c r="G9" s="35">
        <v>6</v>
      </c>
      <c r="H9" s="35">
        <v>7</v>
      </c>
      <c r="I9" s="35">
        <v>8</v>
      </c>
      <c r="J9" s="9">
        <v>9</v>
      </c>
      <c r="K9" s="9">
        <v>10</v>
      </c>
      <c r="L9" s="9">
        <v>11</v>
      </c>
    </row>
    <row r="10" spans="2:12" ht="24.75" customHeight="1" x14ac:dyDescent="0.25">
      <c r="B10" s="13" t="s">
        <v>43</v>
      </c>
      <c r="C10" s="87" t="s">
        <v>113</v>
      </c>
      <c r="D10" s="88"/>
      <c r="E10" s="88"/>
      <c r="F10" s="88"/>
      <c r="G10" s="88"/>
      <c r="H10" s="88"/>
      <c r="I10" s="88"/>
      <c r="J10" s="88"/>
      <c r="K10" s="88"/>
      <c r="L10" s="89"/>
    </row>
    <row r="11" spans="2:12" ht="252.75" customHeight="1" x14ac:dyDescent="0.25">
      <c r="B11" s="92" t="s">
        <v>44</v>
      </c>
      <c r="C11" s="90" t="s">
        <v>172</v>
      </c>
      <c r="D11" s="90" t="s">
        <v>41</v>
      </c>
      <c r="E11" s="12" t="s">
        <v>173</v>
      </c>
      <c r="F11" s="12" t="s">
        <v>73</v>
      </c>
      <c r="G11" s="82">
        <v>1000.2</v>
      </c>
      <c r="H11" s="82">
        <v>0</v>
      </c>
      <c r="I11" s="82">
        <v>0</v>
      </c>
      <c r="J11" s="84">
        <v>0</v>
      </c>
      <c r="K11" s="84">
        <v>0</v>
      </c>
      <c r="L11" s="84">
        <v>0</v>
      </c>
    </row>
    <row r="12" spans="2:12" ht="96" customHeight="1" x14ac:dyDescent="0.25">
      <c r="B12" s="93"/>
      <c r="C12" s="91"/>
      <c r="D12" s="91"/>
      <c r="E12" s="12" t="s">
        <v>174</v>
      </c>
      <c r="F12" s="12" t="s">
        <v>74</v>
      </c>
      <c r="G12" s="83"/>
      <c r="H12" s="83"/>
      <c r="I12" s="83"/>
      <c r="J12" s="85"/>
      <c r="K12" s="85"/>
      <c r="L12" s="85"/>
    </row>
    <row r="13" spans="2:12" ht="35.25" customHeight="1" x14ac:dyDescent="0.25">
      <c r="B13" s="87" t="s">
        <v>83</v>
      </c>
      <c r="C13" s="88"/>
      <c r="D13" s="88"/>
      <c r="E13" s="88"/>
      <c r="F13" s="88"/>
      <c r="G13" s="88"/>
      <c r="H13" s="88"/>
      <c r="I13" s="88"/>
      <c r="J13" s="88"/>
      <c r="K13" s="88"/>
      <c r="L13" s="89"/>
    </row>
    <row r="14" spans="2:12" ht="221.25" customHeight="1" x14ac:dyDescent="0.25">
      <c r="B14" s="92" t="s">
        <v>35</v>
      </c>
      <c r="C14" s="90" t="s">
        <v>282</v>
      </c>
      <c r="D14" s="90" t="s">
        <v>45</v>
      </c>
      <c r="E14" s="12" t="s">
        <v>42</v>
      </c>
      <c r="F14" s="12" t="s">
        <v>70</v>
      </c>
      <c r="G14" s="82">
        <v>831.1</v>
      </c>
      <c r="H14" s="82">
        <v>831.1</v>
      </c>
      <c r="I14" s="82">
        <v>831.1</v>
      </c>
      <c r="J14" s="84">
        <v>831.1</v>
      </c>
      <c r="K14" s="84">
        <v>831.1</v>
      </c>
      <c r="L14" s="84">
        <v>831.1</v>
      </c>
    </row>
    <row r="15" spans="2:12" ht="326.25" customHeight="1" x14ac:dyDescent="0.25">
      <c r="B15" s="93"/>
      <c r="C15" s="91"/>
      <c r="D15" s="91"/>
      <c r="E15" s="12" t="s">
        <v>175</v>
      </c>
      <c r="F15" s="12" t="s">
        <v>75</v>
      </c>
      <c r="G15" s="83"/>
      <c r="H15" s="83"/>
      <c r="I15" s="83"/>
      <c r="J15" s="85"/>
      <c r="K15" s="85"/>
      <c r="L15" s="85"/>
    </row>
    <row r="16" spans="2:12" ht="21.75" customHeight="1" x14ac:dyDescent="0.25">
      <c r="B16" s="100" t="s">
        <v>46</v>
      </c>
      <c r="C16" s="101"/>
      <c r="D16" s="101"/>
      <c r="E16" s="101"/>
      <c r="F16" s="101"/>
      <c r="G16" s="101"/>
      <c r="H16" s="101"/>
      <c r="I16" s="101"/>
      <c r="J16" s="101"/>
      <c r="K16" s="101"/>
      <c r="L16" s="102"/>
    </row>
    <row r="17" spans="2:12" ht="243" customHeight="1" x14ac:dyDescent="0.25">
      <c r="B17" s="13" t="s">
        <v>36</v>
      </c>
      <c r="C17" s="128" t="s">
        <v>283</v>
      </c>
      <c r="D17" s="128" t="s">
        <v>47</v>
      </c>
      <c r="E17" s="27" t="s">
        <v>42</v>
      </c>
      <c r="F17" s="27" t="s">
        <v>71</v>
      </c>
      <c r="G17" s="130">
        <v>5794</v>
      </c>
      <c r="H17" s="82">
        <v>5188.3</v>
      </c>
      <c r="I17" s="82">
        <v>8897.5</v>
      </c>
      <c r="J17" s="84">
        <v>0</v>
      </c>
      <c r="K17" s="84">
        <v>0</v>
      </c>
      <c r="L17" s="84">
        <v>0</v>
      </c>
    </row>
    <row r="18" spans="2:12" ht="310.5" customHeight="1" x14ac:dyDescent="0.25">
      <c r="B18" s="13"/>
      <c r="C18" s="128"/>
      <c r="D18" s="128"/>
      <c r="E18" s="27" t="s">
        <v>176</v>
      </c>
      <c r="F18" s="27" t="s">
        <v>76</v>
      </c>
      <c r="G18" s="131"/>
      <c r="H18" s="83"/>
      <c r="I18" s="83"/>
      <c r="J18" s="85"/>
      <c r="K18" s="85"/>
      <c r="L18" s="85"/>
    </row>
    <row r="19" spans="2:12" ht="33.75" customHeight="1" x14ac:dyDescent="0.25">
      <c r="B19" s="97" t="s">
        <v>48</v>
      </c>
      <c r="C19" s="98"/>
      <c r="D19" s="98"/>
      <c r="E19" s="98"/>
      <c r="F19" s="98"/>
      <c r="G19" s="98"/>
      <c r="H19" s="98"/>
      <c r="I19" s="98"/>
      <c r="J19" s="98"/>
      <c r="K19" s="98"/>
      <c r="L19" s="99"/>
    </row>
    <row r="20" spans="2:12" ht="409.5" customHeight="1" x14ac:dyDescent="0.25">
      <c r="B20" s="13" t="s">
        <v>37</v>
      </c>
      <c r="C20" s="109" t="s">
        <v>177</v>
      </c>
      <c r="D20" s="109" t="s">
        <v>49</v>
      </c>
      <c r="E20" s="27" t="s">
        <v>42</v>
      </c>
      <c r="F20" s="27" t="s">
        <v>115</v>
      </c>
      <c r="G20" s="82">
        <v>12702</v>
      </c>
      <c r="H20" s="82">
        <v>12702</v>
      </c>
      <c r="I20" s="82">
        <v>12702</v>
      </c>
      <c r="J20" s="82">
        <v>12703</v>
      </c>
      <c r="K20" s="82">
        <v>12704</v>
      </c>
      <c r="L20" s="82">
        <v>12705</v>
      </c>
    </row>
    <row r="21" spans="2:12" ht="126" customHeight="1" x14ac:dyDescent="0.25">
      <c r="B21" s="13"/>
      <c r="C21" s="110"/>
      <c r="D21" s="110"/>
      <c r="E21" s="27" t="s">
        <v>51</v>
      </c>
      <c r="F21" s="26" t="s">
        <v>114</v>
      </c>
      <c r="G21" s="83"/>
      <c r="H21" s="83"/>
      <c r="I21" s="83"/>
      <c r="J21" s="83"/>
      <c r="K21" s="83"/>
      <c r="L21" s="83"/>
    </row>
    <row r="22" spans="2:12" ht="28.5" customHeight="1" x14ac:dyDescent="0.25">
      <c r="B22" s="103" t="s">
        <v>54</v>
      </c>
      <c r="C22" s="104"/>
      <c r="D22" s="104"/>
      <c r="E22" s="104"/>
      <c r="F22" s="104"/>
      <c r="G22" s="104"/>
      <c r="H22" s="104"/>
      <c r="I22" s="104"/>
      <c r="J22" s="104"/>
      <c r="K22" s="104"/>
      <c r="L22" s="105"/>
    </row>
    <row r="23" spans="2:12" ht="332.25" customHeight="1" x14ac:dyDescent="0.25">
      <c r="B23" s="127" t="s">
        <v>23</v>
      </c>
      <c r="C23" s="128" t="s">
        <v>284</v>
      </c>
      <c r="D23" s="128" t="s">
        <v>50</v>
      </c>
      <c r="E23" s="129" t="s">
        <v>42</v>
      </c>
      <c r="F23" s="12" t="s">
        <v>77</v>
      </c>
      <c r="G23" s="82">
        <v>34707.300000000003</v>
      </c>
      <c r="H23" s="82">
        <v>30679.3</v>
      </c>
      <c r="I23" s="82">
        <v>28929.9</v>
      </c>
      <c r="J23" s="84">
        <v>0</v>
      </c>
      <c r="K23" s="84">
        <v>0</v>
      </c>
      <c r="L23" s="84">
        <v>0</v>
      </c>
    </row>
    <row r="24" spans="2:12" ht="44.25" customHeight="1" x14ac:dyDescent="0.25">
      <c r="B24" s="127"/>
      <c r="C24" s="128"/>
      <c r="D24" s="128"/>
      <c r="E24" s="129" t="s">
        <v>51</v>
      </c>
      <c r="F24" s="12" t="s">
        <v>78</v>
      </c>
      <c r="G24" s="83"/>
      <c r="H24" s="83"/>
      <c r="I24" s="83"/>
      <c r="J24" s="85"/>
      <c r="K24" s="85"/>
      <c r="L24" s="85"/>
    </row>
    <row r="25" spans="2:12" ht="26.25" customHeight="1" x14ac:dyDescent="0.25">
      <c r="B25" s="97" t="s">
        <v>116</v>
      </c>
      <c r="C25" s="98"/>
      <c r="D25" s="98"/>
      <c r="E25" s="98"/>
      <c r="F25" s="98"/>
      <c r="G25" s="98"/>
      <c r="H25" s="98"/>
      <c r="I25" s="98"/>
      <c r="J25" s="98"/>
      <c r="K25" s="98"/>
      <c r="L25" s="99"/>
    </row>
    <row r="26" spans="2:12" ht="189" customHeight="1" x14ac:dyDescent="0.25">
      <c r="B26" s="13" t="s">
        <v>38</v>
      </c>
      <c r="C26" s="12" t="s">
        <v>178</v>
      </c>
      <c r="D26" s="12" t="s">
        <v>119</v>
      </c>
      <c r="E26" s="12" t="s">
        <v>117</v>
      </c>
      <c r="F26" s="12" t="s">
        <v>179</v>
      </c>
      <c r="G26" s="40">
        <v>1218.4000000000001</v>
      </c>
      <c r="H26" s="40">
        <v>1205.5</v>
      </c>
      <c r="I26" s="40">
        <v>1205.5</v>
      </c>
      <c r="J26" s="40">
        <v>1205.5</v>
      </c>
      <c r="K26" s="40">
        <v>1205.5</v>
      </c>
      <c r="L26" s="40">
        <v>1205.5</v>
      </c>
    </row>
    <row r="27" spans="2:12" ht="44.25" customHeight="1" x14ac:dyDescent="0.25">
      <c r="B27" s="13"/>
      <c r="C27" s="94" t="s">
        <v>118</v>
      </c>
      <c r="D27" s="95"/>
      <c r="E27" s="95"/>
      <c r="F27" s="95"/>
      <c r="G27" s="95"/>
      <c r="H27" s="95"/>
      <c r="I27" s="95"/>
      <c r="J27" s="95"/>
      <c r="K27" s="95"/>
      <c r="L27" s="96"/>
    </row>
    <row r="28" spans="2:12" ht="319.5" customHeight="1" x14ac:dyDescent="0.25">
      <c r="B28" s="13" t="s">
        <v>58</v>
      </c>
      <c r="C28" s="27" t="s">
        <v>180</v>
      </c>
      <c r="D28" s="27" t="s">
        <v>120</v>
      </c>
      <c r="E28" s="27" t="s">
        <v>121</v>
      </c>
      <c r="F28" s="12" t="s">
        <v>179</v>
      </c>
      <c r="G28" s="40">
        <f>'табл.4 Паспорт МП'!E60</f>
        <v>252922.18</v>
      </c>
      <c r="H28" s="40">
        <f>'табл.4 Паспорт МП'!F60</f>
        <v>139382.79999999999</v>
      </c>
      <c r="I28" s="40">
        <v>0</v>
      </c>
      <c r="J28" s="16">
        <v>0</v>
      </c>
      <c r="K28" s="16">
        <v>0</v>
      </c>
      <c r="L28" s="16">
        <v>0</v>
      </c>
    </row>
    <row r="29" spans="2:12" ht="31.5" customHeight="1" x14ac:dyDescent="0.25">
      <c r="B29" s="13"/>
      <c r="C29" s="94" t="s">
        <v>122</v>
      </c>
      <c r="D29" s="95"/>
      <c r="E29" s="95"/>
      <c r="F29" s="95"/>
      <c r="G29" s="95"/>
      <c r="H29" s="95"/>
      <c r="I29" s="95"/>
      <c r="J29" s="95"/>
      <c r="K29" s="95"/>
      <c r="L29" s="96"/>
    </row>
    <row r="30" spans="2:12" ht="252" customHeight="1" x14ac:dyDescent="0.25">
      <c r="B30" s="92" t="s">
        <v>59</v>
      </c>
      <c r="C30" s="109" t="s">
        <v>285</v>
      </c>
      <c r="D30" s="109" t="s">
        <v>123</v>
      </c>
      <c r="E30" s="109" t="s">
        <v>121</v>
      </c>
      <c r="F30" s="12" t="s">
        <v>125</v>
      </c>
      <c r="G30" s="82">
        <v>5451.6</v>
      </c>
      <c r="H30" s="82">
        <v>0</v>
      </c>
      <c r="I30" s="82">
        <v>0</v>
      </c>
      <c r="J30" s="84">
        <v>0</v>
      </c>
      <c r="K30" s="84">
        <v>0</v>
      </c>
      <c r="L30" s="84">
        <v>0</v>
      </c>
    </row>
    <row r="31" spans="2:12" ht="97.5" customHeight="1" x14ac:dyDescent="0.25">
      <c r="B31" s="93"/>
      <c r="C31" s="110"/>
      <c r="D31" s="110"/>
      <c r="E31" s="110"/>
      <c r="F31" s="12" t="s">
        <v>124</v>
      </c>
      <c r="G31" s="83"/>
      <c r="H31" s="83"/>
      <c r="I31" s="83"/>
      <c r="J31" s="85"/>
      <c r="K31" s="85"/>
      <c r="L31" s="85"/>
    </row>
    <row r="32" spans="2:12" ht="29.25" customHeight="1" x14ac:dyDescent="0.25">
      <c r="B32" s="17"/>
      <c r="C32" s="94" t="s">
        <v>181</v>
      </c>
      <c r="D32" s="95"/>
      <c r="E32" s="95"/>
      <c r="F32" s="95"/>
      <c r="G32" s="95"/>
      <c r="H32" s="95"/>
      <c r="I32" s="95"/>
      <c r="J32" s="95"/>
      <c r="K32" s="95"/>
      <c r="L32" s="96"/>
    </row>
    <row r="33" spans="2:12" ht="231.75" customHeight="1" x14ac:dyDescent="0.25">
      <c r="B33" s="17" t="s">
        <v>60</v>
      </c>
      <c r="C33" s="26" t="s">
        <v>182</v>
      </c>
      <c r="D33" s="12" t="s">
        <v>184</v>
      </c>
      <c r="E33" s="26" t="s">
        <v>121</v>
      </c>
      <c r="F33" s="12" t="s">
        <v>324</v>
      </c>
      <c r="G33" s="40">
        <v>19930</v>
      </c>
      <c r="H33" s="40">
        <f>'табл.4 Паспорт МП'!F71</f>
        <v>8035.7</v>
      </c>
      <c r="I33" s="40">
        <f>'табл.4 Паспорт МП'!G71</f>
        <v>20082</v>
      </c>
      <c r="J33" s="16">
        <v>0</v>
      </c>
      <c r="K33" s="16">
        <v>0</v>
      </c>
      <c r="L33" s="16">
        <v>0</v>
      </c>
    </row>
    <row r="34" spans="2:12" ht="217.5" customHeight="1" x14ac:dyDescent="0.25">
      <c r="B34" s="17" t="s">
        <v>126</v>
      </c>
      <c r="C34" s="26" t="s">
        <v>183</v>
      </c>
      <c r="D34" s="12" t="s">
        <v>185</v>
      </c>
      <c r="E34" s="26" t="s">
        <v>121</v>
      </c>
      <c r="F34" s="12" t="s">
        <v>186</v>
      </c>
      <c r="G34" s="40">
        <v>70</v>
      </c>
      <c r="H34" s="40">
        <v>0</v>
      </c>
      <c r="I34" s="40">
        <v>0</v>
      </c>
      <c r="J34" s="16">
        <v>0</v>
      </c>
      <c r="K34" s="16">
        <v>0</v>
      </c>
      <c r="L34" s="16">
        <v>0</v>
      </c>
    </row>
    <row r="35" spans="2:12" ht="33.75" customHeight="1" x14ac:dyDescent="0.25">
      <c r="B35" s="17"/>
      <c r="C35" s="94" t="s">
        <v>311</v>
      </c>
      <c r="D35" s="95"/>
      <c r="E35" s="95"/>
      <c r="F35" s="95"/>
      <c r="G35" s="95"/>
      <c r="H35" s="95"/>
      <c r="I35" s="95"/>
      <c r="J35" s="95"/>
      <c r="K35" s="95"/>
      <c r="L35" s="96"/>
    </row>
    <row r="36" spans="2:12" ht="197.25" customHeight="1" x14ac:dyDescent="0.25">
      <c r="B36" s="17" t="s">
        <v>128</v>
      </c>
      <c r="C36" s="26" t="s">
        <v>286</v>
      </c>
      <c r="D36" s="26" t="s">
        <v>187</v>
      </c>
      <c r="E36" s="26" t="s">
        <v>51</v>
      </c>
      <c r="F36" s="12" t="s">
        <v>188</v>
      </c>
      <c r="G36" s="40">
        <f>'табл.4 Паспорт МП'!E80</f>
        <v>760.4</v>
      </c>
      <c r="H36" s="40">
        <f>'табл.4 Паспорт МП'!F80</f>
        <v>760.4</v>
      </c>
      <c r="I36" s="40">
        <v>760.5</v>
      </c>
      <c r="J36" s="40">
        <v>760.5</v>
      </c>
      <c r="K36" s="40">
        <v>760.5</v>
      </c>
      <c r="L36" s="40">
        <v>760.5</v>
      </c>
    </row>
    <row r="37" spans="2:12" ht="22.5" customHeight="1" x14ac:dyDescent="0.25">
      <c r="B37" s="17"/>
      <c r="C37" s="94" t="s">
        <v>127</v>
      </c>
      <c r="D37" s="95"/>
      <c r="E37" s="95"/>
      <c r="F37" s="95"/>
      <c r="G37" s="95"/>
      <c r="H37" s="95"/>
      <c r="I37" s="95"/>
      <c r="J37" s="95"/>
      <c r="K37" s="95"/>
      <c r="L37" s="96"/>
    </row>
    <row r="38" spans="2:12" ht="296.25" customHeight="1" x14ac:dyDescent="0.25">
      <c r="B38" s="17" t="s">
        <v>129</v>
      </c>
      <c r="C38" s="26" t="s">
        <v>287</v>
      </c>
      <c r="D38" s="26" t="s">
        <v>190</v>
      </c>
      <c r="E38" s="26" t="s">
        <v>51</v>
      </c>
      <c r="F38" s="12" t="s">
        <v>193</v>
      </c>
      <c r="G38" s="40">
        <f>'табл.4 Паспорт МП'!$E$85</f>
        <v>1377.55</v>
      </c>
      <c r="H38" s="40">
        <v>0</v>
      </c>
      <c r="I38" s="40">
        <v>0</v>
      </c>
      <c r="J38" s="16">
        <v>0</v>
      </c>
      <c r="K38" s="16">
        <v>0</v>
      </c>
      <c r="L38" s="16">
        <v>0</v>
      </c>
    </row>
    <row r="39" spans="2:12" ht="27.75" customHeight="1" x14ac:dyDescent="0.25">
      <c r="B39" s="17"/>
      <c r="C39" s="94" t="s">
        <v>303</v>
      </c>
      <c r="D39" s="95"/>
      <c r="E39" s="95"/>
      <c r="F39" s="95"/>
      <c r="G39" s="95"/>
      <c r="H39" s="95"/>
      <c r="I39" s="95"/>
      <c r="J39" s="95"/>
      <c r="K39" s="95"/>
      <c r="L39" s="96"/>
    </row>
    <row r="40" spans="2:12" ht="291" customHeight="1" x14ac:dyDescent="0.25">
      <c r="B40" s="17" t="s">
        <v>304</v>
      </c>
      <c r="C40" s="26" t="s">
        <v>189</v>
      </c>
      <c r="D40" s="26" t="s">
        <v>191</v>
      </c>
      <c r="E40" s="26" t="s">
        <v>51</v>
      </c>
      <c r="F40" s="90" t="s">
        <v>79</v>
      </c>
      <c r="G40" s="40">
        <v>589.70000000000005</v>
      </c>
      <c r="H40" s="40">
        <v>0</v>
      </c>
      <c r="I40" s="40">
        <v>0</v>
      </c>
      <c r="J40" s="16">
        <v>0</v>
      </c>
      <c r="K40" s="16">
        <v>0</v>
      </c>
      <c r="L40" s="16">
        <v>0</v>
      </c>
    </row>
    <row r="41" spans="2:12" ht="405" customHeight="1" x14ac:dyDescent="0.25">
      <c r="B41" s="17" t="s">
        <v>305</v>
      </c>
      <c r="C41" s="12" t="s">
        <v>322</v>
      </c>
      <c r="D41" s="26" t="s">
        <v>321</v>
      </c>
      <c r="E41" s="26" t="s">
        <v>51</v>
      </c>
      <c r="F41" s="111"/>
      <c r="G41" s="40">
        <v>22671.3</v>
      </c>
      <c r="H41" s="40">
        <v>26159.1</v>
      </c>
      <c r="I41" s="40">
        <v>0</v>
      </c>
      <c r="J41" s="16">
        <v>0</v>
      </c>
      <c r="K41" s="16">
        <v>0</v>
      </c>
      <c r="L41" s="16">
        <v>0</v>
      </c>
    </row>
    <row r="42" spans="2:12" ht="288" customHeight="1" x14ac:dyDescent="0.25">
      <c r="B42" s="17" t="s">
        <v>306</v>
      </c>
      <c r="C42" s="22" t="s">
        <v>312</v>
      </c>
      <c r="D42" s="26" t="s">
        <v>192</v>
      </c>
      <c r="E42" s="26" t="s">
        <v>51</v>
      </c>
      <c r="F42" s="111" t="s">
        <v>72</v>
      </c>
      <c r="G42" s="40">
        <v>110548.1</v>
      </c>
      <c r="H42" s="40">
        <v>112571.8</v>
      </c>
      <c r="I42" s="40">
        <v>0</v>
      </c>
      <c r="J42" s="16">
        <v>0</v>
      </c>
      <c r="K42" s="16">
        <v>0</v>
      </c>
      <c r="L42" s="16">
        <v>0</v>
      </c>
    </row>
    <row r="43" spans="2:12" ht="302.25" customHeight="1" x14ac:dyDescent="0.25">
      <c r="B43" s="17" t="s">
        <v>307</v>
      </c>
      <c r="C43" s="22" t="s">
        <v>277</v>
      </c>
      <c r="D43" s="26" t="s">
        <v>194</v>
      </c>
      <c r="E43" s="26" t="s">
        <v>51</v>
      </c>
      <c r="F43" s="91"/>
      <c r="G43" s="40">
        <v>72916.7</v>
      </c>
      <c r="H43" s="40">
        <v>0</v>
      </c>
      <c r="I43" s="40">
        <v>0</v>
      </c>
      <c r="J43" s="16">
        <v>0</v>
      </c>
      <c r="K43" s="16">
        <v>0</v>
      </c>
      <c r="L43" s="16">
        <v>0</v>
      </c>
    </row>
    <row r="44" spans="2:12" ht="25.5" customHeight="1" x14ac:dyDescent="0.25">
      <c r="B44" s="17"/>
      <c r="C44" s="87" t="s">
        <v>130</v>
      </c>
      <c r="D44" s="88"/>
      <c r="E44" s="88"/>
      <c r="F44" s="88"/>
      <c r="G44" s="88"/>
      <c r="H44" s="88"/>
      <c r="I44" s="88"/>
      <c r="J44" s="88"/>
      <c r="K44" s="88"/>
      <c r="L44" s="89"/>
    </row>
    <row r="45" spans="2:12" ht="132.75" customHeight="1" x14ac:dyDescent="0.25">
      <c r="B45" s="92" t="s">
        <v>132</v>
      </c>
      <c r="C45" s="90" t="s">
        <v>288</v>
      </c>
      <c r="D45" s="90" t="s">
        <v>195</v>
      </c>
      <c r="E45" s="12" t="s">
        <v>42</v>
      </c>
      <c r="F45" s="90" t="s">
        <v>131</v>
      </c>
      <c r="G45" s="82">
        <v>1356</v>
      </c>
      <c r="H45" s="82">
        <v>1356</v>
      </c>
      <c r="I45" s="82">
        <v>1356</v>
      </c>
      <c r="J45" s="84">
        <v>0</v>
      </c>
      <c r="K45" s="84">
        <v>0</v>
      </c>
      <c r="L45" s="84">
        <v>0</v>
      </c>
    </row>
    <row r="46" spans="2:12" ht="225" customHeight="1" x14ac:dyDescent="0.25">
      <c r="B46" s="93"/>
      <c r="C46" s="91"/>
      <c r="D46" s="91"/>
      <c r="E46" s="12" t="s">
        <v>55</v>
      </c>
      <c r="F46" s="91"/>
      <c r="G46" s="83"/>
      <c r="H46" s="83"/>
      <c r="I46" s="83"/>
      <c r="J46" s="85"/>
      <c r="K46" s="85"/>
      <c r="L46" s="85"/>
    </row>
    <row r="47" spans="2:12" ht="378.75" customHeight="1" x14ac:dyDescent="0.25">
      <c r="B47" s="17" t="s">
        <v>133</v>
      </c>
      <c r="C47" s="27" t="s">
        <v>211</v>
      </c>
      <c r="D47" s="27" t="s">
        <v>196</v>
      </c>
      <c r="E47" s="12" t="s">
        <v>55</v>
      </c>
      <c r="F47" s="12" t="s">
        <v>131</v>
      </c>
      <c r="G47" s="40">
        <v>3140</v>
      </c>
      <c r="H47" s="40">
        <v>3187.7</v>
      </c>
      <c r="I47" s="40">
        <v>3245.3</v>
      </c>
      <c r="J47" s="16">
        <v>0</v>
      </c>
      <c r="K47" s="16">
        <v>0</v>
      </c>
      <c r="L47" s="16">
        <v>0</v>
      </c>
    </row>
    <row r="48" spans="2:12" ht="408.75" customHeight="1" x14ac:dyDescent="0.25">
      <c r="B48" s="13" t="s">
        <v>308</v>
      </c>
      <c r="C48" s="27" t="s">
        <v>289</v>
      </c>
      <c r="D48" s="27" t="s">
        <v>197</v>
      </c>
      <c r="E48" s="12" t="s">
        <v>55</v>
      </c>
      <c r="F48" s="12" t="s">
        <v>131</v>
      </c>
      <c r="G48" s="40">
        <v>50628</v>
      </c>
      <c r="H48" s="40">
        <v>50268.2</v>
      </c>
      <c r="I48" s="40">
        <v>50206.2</v>
      </c>
      <c r="J48" s="16">
        <v>0</v>
      </c>
      <c r="K48" s="16">
        <v>0</v>
      </c>
      <c r="L48" s="16">
        <v>0</v>
      </c>
    </row>
    <row r="49" spans="1:12" ht="42.75" customHeight="1" x14ac:dyDescent="0.25">
      <c r="B49" s="87" t="s">
        <v>134</v>
      </c>
      <c r="C49" s="88"/>
      <c r="D49" s="88"/>
      <c r="E49" s="88"/>
      <c r="F49" s="88"/>
      <c r="G49" s="88"/>
      <c r="H49" s="88"/>
      <c r="I49" s="88"/>
      <c r="J49" s="88"/>
      <c r="K49" s="88"/>
      <c r="L49" s="89"/>
    </row>
    <row r="50" spans="1:12" ht="342" customHeight="1" x14ac:dyDescent="0.25">
      <c r="B50" s="92" t="s">
        <v>309</v>
      </c>
      <c r="C50" s="90" t="s">
        <v>198</v>
      </c>
      <c r="D50" s="90" t="s">
        <v>199</v>
      </c>
      <c r="E50" s="90" t="s">
        <v>42</v>
      </c>
      <c r="F50" s="132" t="s">
        <v>79</v>
      </c>
      <c r="G50" s="82">
        <f>'табл.4 Паспорт МП'!E120</f>
        <v>0</v>
      </c>
      <c r="H50" s="82">
        <v>46406.3</v>
      </c>
      <c r="I50" s="82">
        <v>0</v>
      </c>
      <c r="J50" s="84">
        <v>0</v>
      </c>
      <c r="K50" s="84">
        <v>0</v>
      </c>
      <c r="L50" s="84">
        <v>0</v>
      </c>
    </row>
    <row r="51" spans="1:12" ht="102.75" customHeight="1" x14ac:dyDescent="0.25">
      <c r="B51" s="108"/>
      <c r="C51" s="111"/>
      <c r="D51" s="111"/>
      <c r="E51" s="111"/>
      <c r="F51" s="60" t="s">
        <v>72</v>
      </c>
      <c r="G51" s="114"/>
      <c r="H51" s="114"/>
      <c r="I51" s="83"/>
      <c r="J51" s="85"/>
      <c r="K51" s="85"/>
      <c r="L51" s="85"/>
    </row>
    <row r="52" spans="1:12" ht="355.5" customHeight="1" x14ac:dyDescent="0.25">
      <c r="B52" s="13" t="s">
        <v>310</v>
      </c>
      <c r="C52" s="27" t="s">
        <v>201</v>
      </c>
      <c r="D52" s="27" t="s">
        <v>135</v>
      </c>
      <c r="E52" s="27" t="s">
        <v>42</v>
      </c>
      <c r="F52" s="133" t="s">
        <v>290</v>
      </c>
      <c r="G52" s="40">
        <v>0</v>
      </c>
      <c r="H52" s="40">
        <v>4495.3</v>
      </c>
      <c r="I52" s="40">
        <v>0</v>
      </c>
      <c r="J52" s="16">
        <v>0</v>
      </c>
      <c r="K52" s="16">
        <v>0</v>
      </c>
      <c r="L52" s="16">
        <v>0</v>
      </c>
    </row>
    <row r="53" spans="1:12" ht="21.75" customHeight="1" x14ac:dyDescent="0.25">
      <c r="B53" s="87" t="s">
        <v>104</v>
      </c>
      <c r="C53" s="88"/>
      <c r="D53" s="88"/>
      <c r="E53" s="88"/>
      <c r="F53" s="88"/>
      <c r="G53" s="88"/>
      <c r="H53" s="88"/>
      <c r="I53" s="88"/>
      <c r="J53" s="88"/>
      <c r="K53" s="88"/>
      <c r="L53" s="89"/>
    </row>
    <row r="54" spans="1:12" ht="101.25" customHeight="1" x14ac:dyDescent="0.25">
      <c r="A54" s="47"/>
      <c r="B54" s="18" t="s">
        <v>17</v>
      </c>
      <c r="C54" s="46" t="s">
        <v>203</v>
      </c>
      <c r="D54" s="21" t="s">
        <v>40</v>
      </c>
      <c r="E54" s="21" t="s">
        <v>39</v>
      </c>
      <c r="F54" s="21" t="s">
        <v>105</v>
      </c>
      <c r="G54" s="45">
        <v>12798.2</v>
      </c>
      <c r="H54" s="45">
        <v>12908.2</v>
      </c>
      <c r="I54" s="45">
        <v>12908.2</v>
      </c>
      <c r="J54" s="45">
        <v>12908.2</v>
      </c>
      <c r="K54" s="45">
        <v>12908.2</v>
      </c>
      <c r="L54" s="45">
        <v>12908.2</v>
      </c>
    </row>
    <row r="55" spans="1:12" ht="22.5" customHeight="1" x14ac:dyDescent="0.25">
      <c r="B55" s="87" t="s">
        <v>106</v>
      </c>
      <c r="C55" s="88"/>
      <c r="D55" s="88"/>
      <c r="E55" s="88"/>
      <c r="F55" s="88"/>
      <c r="G55" s="88"/>
      <c r="H55" s="88"/>
      <c r="I55" s="88"/>
      <c r="J55" s="88"/>
      <c r="K55" s="88"/>
      <c r="L55" s="89"/>
    </row>
    <row r="56" spans="1:12" ht="0.75" hidden="1" customHeight="1" x14ac:dyDescent="0.25">
      <c r="B56" s="17" t="s">
        <v>61</v>
      </c>
      <c r="C56" s="111" t="s">
        <v>62</v>
      </c>
      <c r="D56" s="111" t="s">
        <v>62</v>
      </c>
      <c r="E56" s="111" t="s">
        <v>39</v>
      </c>
      <c r="F56" s="111" t="s">
        <v>107</v>
      </c>
      <c r="G56" s="114" t="e">
        <f>'табл.4 Паспорт МП'!#REF!</f>
        <v>#REF!</v>
      </c>
      <c r="H56" s="114">
        <v>18210.900000000001</v>
      </c>
      <c r="I56" s="114">
        <v>18210.900000000001</v>
      </c>
      <c r="J56" s="114">
        <v>18211.900000000001</v>
      </c>
      <c r="K56" s="114">
        <v>18212.900000000001</v>
      </c>
      <c r="L56" s="114">
        <v>18213.900000000001</v>
      </c>
    </row>
    <row r="57" spans="1:12" ht="96.75" hidden="1" customHeight="1" x14ac:dyDescent="0.25">
      <c r="B57" s="17"/>
      <c r="C57" s="111"/>
      <c r="D57" s="111"/>
      <c r="E57" s="111"/>
      <c r="F57" s="111"/>
      <c r="G57" s="114"/>
      <c r="H57" s="114"/>
      <c r="I57" s="114"/>
      <c r="J57" s="114"/>
      <c r="K57" s="114"/>
      <c r="L57" s="114"/>
    </row>
    <row r="58" spans="1:12" ht="61.5" customHeight="1" x14ac:dyDescent="0.25">
      <c r="A58" s="86"/>
      <c r="B58" s="92" t="s">
        <v>35</v>
      </c>
      <c r="C58" s="111"/>
      <c r="D58" s="111"/>
      <c r="E58" s="111"/>
      <c r="F58" s="111"/>
      <c r="G58" s="114"/>
      <c r="H58" s="114"/>
      <c r="I58" s="114"/>
      <c r="J58" s="114"/>
      <c r="K58" s="114"/>
      <c r="L58" s="114"/>
    </row>
    <row r="59" spans="1:12" ht="37.5" customHeight="1" x14ac:dyDescent="0.25">
      <c r="A59" s="86"/>
      <c r="B59" s="108"/>
      <c r="C59" s="111"/>
      <c r="D59" s="111"/>
      <c r="E59" s="111"/>
      <c r="F59" s="111"/>
      <c r="G59" s="114"/>
      <c r="H59" s="114"/>
      <c r="I59" s="114"/>
      <c r="J59" s="114"/>
      <c r="K59" s="114"/>
      <c r="L59" s="114"/>
    </row>
    <row r="60" spans="1:12" ht="0.75" customHeight="1" x14ac:dyDescent="0.25">
      <c r="A60" s="86"/>
      <c r="B60" s="93"/>
      <c r="C60" s="91"/>
      <c r="D60" s="91"/>
      <c r="E60" s="91"/>
      <c r="F60" s="91"/>
      <c r="G60" s="83"/>
      <c r="H60" s="83"/>
      <c r="I60" s="83"/>
      <c r="J60" s="83"/>
      <c r="K60" s="83"/>
      <c r="L60" s="83"/>
    </row>
    <row r="61" spans="1:12" ht="18.75" customHeight="1" x14ac:dyDescent="0.25">
      <c r="B61" s="87" t="s">
        <v>291</v>
      </c>
      <c r="C61" s="88"/>
      <c r="D61" s="88"/>
      <c r="E61" s="88"/>
      <c r="F61" s="88"/>
      <c r="G61" s="88"/>
      <c r="H61" s="88"/>
      <c r="I61" s="88"/>
      <c r="J61" s="88"/>
      <c r="K61" s="88"/>
      <c r="L61" s="89"/>
    </row>
    <row r="62" spans="1:12" ht="48" customHeight="1" x14ac:dyDescent="0.25">
      <c r="B62" s="13" t="s">
        <v>36</v>
      </c>
      <c r="C62" s="12" t="s">
        <v>212</v>
      </c>
      <c r="D62" s="90" t="s">
        <v>110</v>
      </c>
      <c r="E62" s="12" t="s">
        <v>117</v>
      </c>
      <c r="F62" s="90" t="s">
        <v>111</v>
      </c>
      <c r="G62" s="12">
        <v>114017.1</v>
      </c>
      <c r="H62" s="12">
        <v>117183.2</v>
      </c>
      <c r="I62" s="12">
        <v>117183.2</v>
      </c>
      <c r="J62" s="12">
        <v>117183.2</v>
      </c>
      <c r="K62" s="12">
        <v>117183.2</v>
      </c>
      <c r="L62" s="12">
        <v>117183.2</v>
      </c>
    </row>
    <row r="63" spans="1:12" ht="156" customHeight="1" x14ac:dyDescent="0.25">
      <c r="B63" s="13" t="s">
        <v>204</v>
      </c>
      <c r="C63" s="12" t="s">
        <v>165</v>
      </c>
      <c r="D63" s="112"/>
      <c r="E63" s="12" t="s">
        <v>117</v>
      </c>
      <c r="F63" s="111"/>
      <c r="G63" s="12">
        <v>76784.600000000006</v>
      </c>
      <c r="H63" s="12">
        <v>76784.600000000006</v>
      </c>
      <c r="I63" s="12">
        <v>76784.600000000006</v>
      </c>
      <c r="J63" s="12">
        <v>76784.600000000006</v>
      </c>
      <c r="K63" s="12">
        <v>76784.600000000006</v>
      </c>
      <c r="L63" s="12">
        <v>76784.600000000006</v>
      </c>
    </row>
    <row r="64" spans="1:12" ht="65.25" customHeight="1" x14ac:dyDescent="0.25">
      <c r="B64" s="17" t="s">
        <v>205</v>
      </c>
      <c r="C64" s="12" t="s">
        <v>166</v>
      </c>
      <c r="D64" s="112"/>
      <c r="E64" s="12" t="s">
        <v>117</v>
      </c>
      <c r="F64" s="111"/>
      <c r="G64" s="12">
        <v>352.4</v>
      </c>
      <c r="H64" s="12">
        <v>258.39999999999998</v>
      </c>
      <c r="I64" s="12">
        <v>258.39999999999998</v>
      </c>
      <c r="J64" s="12">
        <v>258.39999999999998</v>
      </c>
      <c r="K64" s="12">
        <v>258.39999999999998</v>
      </c>
      <c r="L64" s="12">
        <v>258.39999999999998</v>
      </c>
    </row>
    <row r="65" spans="1:12" ht="135.75" customHeight="1" x14ac:dyDescent="0.25">
      <c r="B65" s="44" t="s">
        <v>206</v>
      </c>
      <c r="C65" s="21" t="s">
        <v>208</v>
      </c>
      <c r="D65" s="112"/>
      <c r="E65" s="12" t="s">
        <v>117</v>
      </c>
      <c r="F65" s="111"/>
      <c r="G65" s="12">
        <v>94379.3</v>
      </c>
      <c r="H65" s="12">
        <v>95238.6</v>
      </c>
      <c r="I65" s="12">
        <v>95238.6</v>
      </c>
      <c r="J65" s="12">
        <v>95238.6</v>
      </c>
      <c r="K65" s="12">
        <v>95238.6</v>
      </c>
      <c r="L65" s="12">
        <v>95238.6</v>
      </c>
    </row>
    <row r="66" spans="1:12" ht="245.25" customHeight="1" x14ac:dyDescent="0.25">
      <c r="A66" s="47"/>
      <c r="B66" s="18" t="s">
        <v>207</v>
      </c>
      <c r="C66" s="21" t="s">
        <v>209</v>
      </c>
      <c r="D66" s="113"/>
      <c r="E66" s="12" t="s">
        <v>117</v>
      </c>
      <c r="F66" s="91"/>
      <c r="G66" s="40">
        <v>795504.7</v>
      </c>
      <c r="H66" s="40">
        <v>787044.9</v>
      </c>
      <c r="I66" s="40">
        <v>787044.9</v>
      </c>
      <c r="J66" s="40">
        <v>787045.9</v>
      </c>
      <c r="K66" s="40">
        <v>787046.9</v>
      </c>
      <c r="L66" s="40">
        <v>787047.9</v>
      </c>
    </row>
    <row r="67" spans="1:12" ht="18.75" customHeight="1" x14ac:dyDescent="0.25">
      <c r="B67" s="87" t="s">
        <v>112</v>
      </c>
      <c r="C67" s="88"/>
      <c r="D67" s="88"/>
      <c r="E67" s="88"/>
      <c r="F67" s="88"/>
      <c r="G67" s="88"/>
      <c r="H67" s="88"/>
      <c r="I67" s="88"/>
      <c r="J67" s="88"/>
      <c r="K67" s="88"/>
      <c r="L67" s="89"/>
    </row>
    <row r="68" spans="1:12" ht="97.5" customHeight="1" x14ac:dyDescent="0.25">
      <c r="A68" s="86"/>
      <c r="B68" s="92" t="s">
        <v>37</v>
      </c>
      <c r="C68" s="90" t="s">
        <v>323</v>
      </c>
      <c r="D68" s="90" t="s">
        <v>109</v>
      </c>
      <c r="E68" s="90" t="s">
        <v>56</v>
      </c>
      <c r="F68" s="90" t="s">
        <v>108</v>
      </c>
      <c r="G68" s="82" t="e">
        <f>'табл.4 Паспорт МП'!#REF!</f>
        <v>#REF!</v>
      </c>
      <c r="H68" s="82">
        <v>24907.599999999999</v>
      </c>
      <c r="I68" s="82">
        <v>24907.599999999999</v>
      </c>
      <c r="J68" s="82">
        <v>24908.6</v>
      </c>
      <c r="K68" s="82">
        <v>24909.599999999999</v>
      </c>
      <c r="L68" s="82">
        <v>24910.6</v>
      </c>
    </row>
    <row r="69" spans="1:12" ht="204.75" customHeight="1" x14ac:dyDescent="0.25">
      <c r="A69" s="86"/>
      <c r="B69" s="93"/>
      <c r="C69" s="91"/>
      <c r="D69" s="91"/>
      <c r="E69" s="91"/>
      <c r="F69" s="91"/>
      <c r="G69" s="83"/>
      <c r="H69" s="83"/>
      <c r="I69" s="83"/>
      <c r="J69" s="83"/>
      <c r="K69" s="83"/>
      <c r="L69" s="83"/>
    </row>
    <row r="70" spans="1:12" ht="18.75" x14ac:dyDescent="0.25">
      <c r="B70" s="2"/>
    </row>
    <row r="164" ht="42" customHeight="1" x14ac:dyDescent="0.25"/>
  </sheetData>
  <mergeCells count="128">
    <mergeCell ref="F40:F41"/>
    <mergeCell ref="F42:F43"/>
    <mergeCell ref="C44:L44"/>
    <mergeCell ref="D62:D66"/>
    <mergeCell ref="J56:J60"/>
    <mergeCell ref="K56:K60"/>
    <mergeCell ref="L56:L60"/>
    <mergeCell ref="H68:H69"/>
    <mergeCell ref="I68:I69"/>
    <mergeCell ref="J68:J69"/>
    <mergeCell ref="K68:K69"/>
    <mergeCell ref="L68:L69"/>
    <mergeCell ref="B67:L67"/>
    <mergeCell ref="G68:G69"/>
    <mergeCell ref="F68:F69"/>
    <mergeCell ref="C56:C60"/>
    <mergeCell ref="D56:D60"/>
    <mergeCell ref="E56:E60"/>
    <mergeCell ref="F56:F60"/>
    <mergeCell ref="G56:G60"/>
    <mergeCell ref="H56:H60"/>
    <mergeCell ref="I56:I60"/>
    <mergeCell ref="L45:L46"/>
    <mergeCell ref="F62:F66"/>
    <mergeCell ref="F7:F8"/>
    <mergeCell ref="G7:L7"/>
    <mergeCell ref="B11:B12"/>
    <mergeCell ref="B14:B15"/>
    <mergeCell ref="B50:B51"/>
    <mergeCell ref="C17:C18"/>
    <mergeCell ref="C50:C51"/>
    <mergeCell ref="D50:D51"/>
    <mergeCell ref="C20:C21"/>
    <mergeCell ref="D20:D21"/>
    <mergeCell ref="D17:D18"/>
    <mergeCell ref="B45:B46"/>
    <mergeCell ref="C45:C46"/>
    <mergeCell ref="D45:D46"/>
    <mergeCell ref="F45:F46"/>
    <mergeCell ref="C27:L27"/>
    <mergeCell ref="J23:J24"/>
    <mergeCell ref="K23:K24"/>
    <mergeCell ref="L23:L24"/>
    <mergeCell ref="G20:G21"/>
    <mergeCell ref="H20:H21"/>
    <mergeCell ref="I20:I21"/>
    <mergeCell ref="J20:J21"/>
    <mergeCell ref="K20:K21"/>
    <mergeCell ref="J3:L3"/>
    <mergeCell ref="J4:L4"/>
    <mergeCell ref="G11:G12"/>
    <mergeCell ref="H11:H12"/>
    <mergeCell ref="I11:I12"/>
    <mergeCell ref="J11:J12"/>
    <mergeCell ref="K11:K12"/>
    <mergeCell ref="L11:L12"/>
    <mergeCell ref="B58:B60"/>
    <mergeCell ref="C30:C31"/>
    <mergeCell ref="D30:D31"/>
    <mergeCell ref="E30:E31"/>
    <mergeCell ref="B30:B31"/>
    <mergeCell ref="C14:C15"/>
    <mergeCell ref="D14:D15"/>
    <mergeCell ref="C11:C12"/>
    <mergeCell ref="D11:D12"/>
    <mergeCell ref="C23:C24"/>
    <mergeCell ref="D23:D24"/>
    <mergeCell ref="B5:L5"/>
    <mergeCell ref="D7:D8"/>
    <mergeCell ref="B7:B8"/>
    <mergeCell ref="C7:C8"/>
    <mergeCell ref="E7:E8"/>
    <mergeCell ref="B16:L16"/>
    <mergeCell ref="B13:L13"/>
    <mergeCell ref="C10:L10"/>
    <mergeCell ref="B19:L19"/>
    <mergeCell ref="B22:L22"/>
    <mergeCell ref="L30:L31"/>
    <mergeCell ref="C32:L32"/>
    <mergeCell ref="C35:L35"/>
    <mergeCell ref="L14:L15"/>
    <mergeCell ref="G17:G18"/>
    <mergeCell ref="H17:H18"/>
    <mergeCell ref="I17:I18"/>
    <mergeCell ref="J17:J18"/>
    <mergeCell ref="K17:K18"/>
    <mergeCell ref="L17:L18"/>
    <mergeCell ref="G14:G15"/>
    <mergeCell ref="H14:H15"/>
    <mergeCell ref="I14:I15"/>
    <mergeCell ref="J14:J15"/>
    <mergeCell ref="K14:K15"/>
    <mergeCell ref="B23:B24"/>
    <mergeCell ref="C29:L29"/>
    <mergeCell ref="C37:L37"/>
    <mergeCell ref="C39:L39"/>
    <mergeCell ref="G30:G31"/>
    <mergeCell ref="H30:H31"/>
    <mergeCell ref="I30:I31"/>
    <mergeCell ref="J30:J31"/>
    <mergeCell ref="K30:K31"/>
    <mergeCell ref="L20:L21"/>
    <mergeCell ref="G23:G24"/>
    <mergeCell ref="H23:H24"/>
    <mergeCell ref="I23:I24"/>
    <mergeCell ref="B25:L25"/>
    <mergeCell ref="G45:G46"/>
    <mergeCell ref="H45:H46"/>
    <mergeCell ref="I45:I46"/>
    <mergeCell ref="J45:J46"/>
    <mergeCell ref="K45:K46"/>
    <mergeCell ref="A68:A69"/>
    <mergeCell ref="B53:L53"/>
    <mergeCell ref="B55:L55"/>
    <mergeCell ref="A58:A60"/>
    <mergeCell ref="B61:L61"/>
    <mergeCell ref="B49:L49"/>
    <mergeCell ref="G50:G51"/>
    <mergeCell ref="H50:H51"/>
    <mergeCell ref="I50:I51"/>
    <mergeCell ref="J50:J51"/>
    <mergeCell ref="K50:K51"/>
    <mergeCell ref="L50:L51"/>
    <mergeCell ref="E50:E51"/>
    <mergeCell ref="E68:E69"/>
    <mergeCell ref="D68:D69"/>
    <mergeCell ref="C68:C69"/>
    <mergeCell ref="B68:B69"/>
  </mergeCells>
  <phoneticPr fontId="14" type="noConversion"/>
  <pageMargins left="0.70866141732283472" right="0.70866141732283472" top="0.74803149606299213" bottom="0.74803149606299213" header="0.31496062992125984" footer="0.31496062992125984"/>
  <pageSetup paperSize="9" scale="45" orientation="landscape" r:id="rId1"/>
  <rowBreaks count="4" manualBreakCount="4">
    <brk id="18" min="1" max="11" man="1"/>
    <brk id="24" min="1" max="11" man="1"/>
    <brk id="31" min="1" max="11" man="1"/>
    <brk id="38" min="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18"/>
  <sheetViews>
    <sheetView view="pageBreakPreview" topLeftCell="A269" zoomScale="60" zoomScaleNormal="100" zoomScalePageLayoutView="85" workbookViewId="0">
      <selection activeCell="O161" sqref="O161"/>
    </sheetView>
  </sheetViews>
  <sheetFormatPr defaultRowHeight="15" x14ac:dyDescent="0.25"/>
  <cols>
    <col min="1" max="1" width="1.7109375" customWidth="1"/>
    <col min="2" max="2" width="11.28515625" style="7" bestFit="1" customWidth="1"/>
    <col min="3" max="3" width="36" style="7" customWidth="1"/>
    <col min="4" max="5" width="12.85546875" style="7" customWidth="1"/>
    <col min="6" max="6" width="17.140625" style="7" customWidth="1"/>
    <col min="7" max="7" width="16.42578125" style="7" customWidth="1"/>
    <col min="8" max="8" width="14.5703125" style="7" customWidth="1"/>
    <col min="9" max="9" width="15" style="7" customWidth="1"/>
    <col min="10" max="10" width="14.85546875" style="7" customWidth="1"/>
  </cols>
  <sheetData>
    <row r="1" spans="2:10" ht="42" customHeight="1" x14ac:dyDescent="0.25">
      <c r="I1" s="122" t="s">
        <v>217</v>
      </c>
      <c r="J1" s="122"/>
    </row>
    <row r="2" spans="2:10" ht="10.5" customHeight="1" x14ac:dyDescent="0.25">
      <c r="I2" s="19"/>
      <c r="J2" s="19"/>
    </row>
    <row r="3" spans="2:10" ht="18.75" x14ac:dyDescent="0.25">
      <c r="B3" s="69" t="s">
        <v>216</v>
      </c>
      <c r="C3" s="69"/>
      <c r="D3" s="69"/>
      <c r="E3" s="69"/>
      <c r="F3" s="69"/>
      <c r="G3" s="69"/>
      <c r="H3" s="69"/>
      <c r="I3" s="69"/>
      <c r="J3" s="69"/>
    </row>
    <row r="4" spans="2:10" ht="12.75" customHeight="1" x14ac:dyDescent="0.25">
      <c r="B4" s="2"/>
    </row>
    <row r="5" spans="2:10" ht="27.75" customHeight="1" x14ac:dyDescent="0.25">
      <c r="B5" s="75" t="s">
        <v>31</v>
      </c>
      <c r="C5" s="119" t="s">
        <v>24</v>
      </c>
      <c r="D5" s="119" t="s">
        <v>25</v>
      </c>
      <c r="E5" s="119"/>
      <c r="F5" s="119"/>
      <c r="G5" s="119"/>
      <c r="H5" s="119"/>
      <c r="I5" s="119"/>
      <c r="J5" s="119"/>
    </row>
    <row r="6" spans="2:10" ht="20.25" customHeight="1" x14ac:dyDescent="0.25">
      <c r="B6" s="76"/>
      <c r="C6" s="119"/>
      <c r="D6" s="4">
        <v>2025</v>
      </c>
      <c r="E6" s="4">
        <v>2026</v>
      </c>
      <c r="F6" s="4">
        <v>2027</v>
      </c>
      <c r="G6" s="4">
        <v>2028</v>
      </c>
      <c r="H6" s="4">
        <v>2029</v>
      </c>
      <c r="I6" s="4">
        <v>2030</v>
      </c>
      <c r="J6" s="4" t="s">
        <v>4</v>
      </c>
    </row>
    <row r="7" spans="2:10" x14ac:dyDescent="0.25">
      <c r="B7" s="9">
        <v>1</v>
      </c>
      <c r="C7" s="9">
        <v>2</v>
      </c>
      <c r="D7" s="9">
        <v>3</v>
      </c>
      <c r="E7" s="9">
        <v>4</v>
      </c>
      <c r="F7" s="9">
        <v>5</v>
      </c>
      <c r="G7" s="9">
        <v>6</v>
      </c>
      <c r="H7" s="9">
        <v>7</v>
      </c>
      <c r="I7" s="9">
        <v>8</v>
      </c>
      <c r="J7" s="9">
        <v>9</v>
      </c>
    </row>
    <row r="8" spans="2:10" ht="15.75" x14ac:dyDescent="0.25">
      <c r="B8" s="14">
        <v>1</v>
      </c>
      <c r="C8" s="15" t="s">
        <v>26</v>
      </c>
      <c r="D8" s="29">
        <f>SUM(D9:D12)</f>
        <v>1000.2</v>
      </c>
      <c r="E8" s="10">
        <f>SUM(E9:E12)</f>
        <v>0</v>
      </c>
      <c r="F8" s="10">
        <f>SUM(F9:F12)</f>
        <v>0</v>
      </c>
      <c r="G8" s="10">
        <f t="shared" ref="G8:I8" si="0">SUM(G9:G12)</f>
        <v>0</v>
      </c>
      <c r="H8" s="10">
        <f t="shared" si="0"/>
        <v>0</v>
      </c>
      <c r="I8" s="10">
        <f t="shared" si="0"/>
        <v>0</v>
      </c>
      <c r="J8" s="10">
        <f>SUM(D8:I8)</f>
        <v>1000.2</v>
      </c>
    </row>
    <row r="9" spans="2:10" ht="15.75" x14ac:dyDescent="0.25">
      <c r="B9" s="14" t="s">
        <v>17</v>
      </c>
      <c r="C9" s="5" t="s">
        <v>27</v>
      </c>
      <c r="D9" s="10">
        <v>0.2</v>
      </c>
      <c r="E9" s="10">
        <f t="shared" ref="E9:I9" si="1">SUM(E10:E13)</f>
        <v>0</v>
      </c>
      <c r="F9" s="10">
        <f t="shared" si="1"/>
        <v>0</v>
      </c>
      <c r="G9" s="10">
        <f t="shared" si="1"/>
        <v>0</v>
      </c>
      <c r="H9" s="10">
        <f t="shared" si="1"/>
        <v>0</v>
      </c>
      <c r="I9" s="10">
        <f t="shared" si="1"/>
        <v>0</v>
      </c>
      <c r="J9" s="10">
        <f t="shared" ref="J9:J18" si="2">SUM(D9:I9)</f>
        <v>0.2</v>
      </c>
    </row>
    <row r="10" spans="2:10" ht="15.75" x14ac:dyDescent="0.25">
      <c r="B10" s="14" t="s">
        <v>18</v>
      </c>
      <c r="C10" s="5" t="s">
        <v>28</v>
      </c>
      <c r="D10" s="10">
        <v>0</v>
      </c>
      <c r="E10" s="10">
        <f t="shared" ref="E10:I10" si="3">SUM(E11:E14)</f>
        <v>0</v>
      </c>
      <c r="F10" s="10">
        <f t="shared" si="3"/>
        <v>0</v>
      </c>
      <c r="G10" s="10">
        <f t="shared" si="3"/>
        <v>0</v>
      </c>
      <c r="H10" s="10">
        <f t="shared" si="3"/>
        <v>0</v>
      </c>
      <c r="I10" s="10">
        <f t="shared" si="3"/>
        <v>0</v>
      </c>
      <c r="J10" s="10">
        <f t="shared" si="2"/>
        <v>0</v>
      </c>
    </row>
    <row r="11" spans="2:10" ht="15.75" x14ac:dyDescent="0.25">
      <c r="B11" s="14" t="s">
        <v>19</v>
      </c>
      <c r="C11" s="5" t="s">
        <v>29</v>
      </c>
      <c r="D11" s="10">
        <v>1000</v>
      </c>
      <c r="E11" s="10">
        <f t="shared" ref="E11:I11" si="4">SUM(E12:E15)</f>
        <v>0</v>
      </c>
      <c r="F11" s="10">
        <f t="shared" si="4"/>
        <v>0</v>
      </c>
      <c r="G11" s="10">
        <f t="shared" si="4"/>
        <v>0</v>
      </c>
      <c r="H11" s="10">
        <f t="shared" si="4"/>
        <v>0</v>
      </c>
      <c r="I11" s="10">
        <f t="shared" si="4"/>
        <v>0</v>
      </c>
      <c r="J11" s="10">
        <f t="shared" si="2"/>
        <v>1000</v>
      </c>
    </row>
    <row r="12" spans="2:10" ht="15.75" x14ac:dyDescent="0.25">
      <c r="B12" s="14" t="s">
        <v>20</v>
      </c>
      <c r="C12" s="5" t="s">
        <v>30</v>
      </c>
      <c r="D12" s="10">
        <v>0</v>
      </c>
      <c r="E12" s="10">
        <f t="shared" ref="E12:I12" si="5">SUM(E13:E16)</f>
        <v>0</v>
      </c>
      <c r="F12" s="10">
        <f t="shared" si="5"/>
        <v>0</v>
      </c>
      <c r="G12" s="10">
        <f t="shared" si="5"/>
        <v>0</v>
      </c>
      <c r="H12" s="10">
        <f t="shared" si="5"/>
        <v>0</v>
      </c>
      <c r="I12" s="10">
        <f t="shared" si="5"/>
        <v>0</v>
      </c>
      <c r="J12" s="10">
        <f t="shared" si="2"/>
        <v>0</v>
      </c>
    </row>
    <row r="13" spans="2:10" ht="30.75" customHeight="1" x14ac:dyDescent="0.25">
      <c r="B13" s="121" t="s">
        <v>84</v>
      </c>
      <c r="C13" s="121"/>
      <c r="D13" s="121"/>
      <c r="E13" s="121"/>
      <c r="F13" s="121"/>
      <c r="G13" s="121"/>
      <c r="H13" s="121"/>
      <c r="I13" s="121"/>
      <c r="J13" s="121"/>
    </row>
    <row r="14" spans="2:10" ht="30" customHeight="1" x14ac:dyDescent="0.25">
      <c r="B14" s="14" t="s">
        <v>17</v>
      </c>
      <c r="C14" s="5" t="s">
        <v>149</v>
      </c>
      <c r="D14" s="10">
        <f>SUM(D15:D18)</f>
        <v>1000.2</v>
      </c>
      <c r="E14" s="10">
        <f t="shared" ref="E14:I14" si="6">SUM(E15:E18)</f>
        <v>0</v>
      </c>
      <c r="F14" s="10">
        <f t="shared" si="6"/>
        <v>0</v>
      </c>
      <c r="G14" s="10">
        <f t="shared" si="6"/>
        <v>0</v>
      </c>
      <c r="H14" s="10">
        <f t="shared" si="6"/>
        <v>0</v>
      </c>
      <c r="I14" s="10">
        <f t="shared" si="6"/>
        <v>0</v>
      </c>
      <c r="J14" s="10">
        <f>SUM(D14:I14)</f>
        <v>1000.2</v>
      </c>
    </row>
    <row r="15" spans="2:10" ht="15.75" x14ac:dyDescent="0.25">
      <c r="B15" s="14" t="s">
        <v>21</v>
      </c>
      <c r="C15" s="5" t="s">
        <v>27</v>
      </c>
      <c r="D15" s="10">
        <v>0.2</v>
      </c>
      <c r="E15" s="10">
        <v>0</v>
      </c>
      <c r="F15" s="10">
        <v>0</v>
      </c>
      <c r="G15" s="10">
        <v>0</v>
      </c>
      <c r="H15" s="10">
        <v>0</v>
      </c>
      <c r="I15" s="10">
        <v>0</v>
      </c>
      <c r="J15" s="10">
        <f t="shared" si="2"/>
        <v>0.2</v>
      </c>
    </row>
    <row r="16" spans="2:10" ht="15.75" x14ac:dyDescent="0.25">
      <c r="B16" s="14" t="s">
        <v>22</v>
      </c>
      <c r="C16" s="5" t="s">
        <v>28</v>
      </c>
      <c r="D16" s="10">
        <v>0</v>
      </c>
      <c r="E16" s="10">
        <v>0</v>
      </c>
      <c r="F16" s="10">
        <v>0</v>
      </c>
      <c r="G16" s="10">
        <v>0</v>
      </c>
      <c r="H16" s="10">
        <v>0</v>
      </c>
      <c r="I16" s="10">
        <v>0</v>
      </c>
      <c r="J16" s="10">
        <f t="shared" si="2"/>
        <v>0</v>
      </c>
    </row>
    <row r="17" spans="2:10" ht="15.75" x14ac:dyDescent="0.25">
      <c r="B17" s="14" t="s">
        <v>32</v>
      </c>
      <c r="C17" s="5" t="s">
        <v>29</v>
      </c>
      <c r="D17" s="10">
        <v>1000</v>
      </c>
      <c r="E17" s="10">
        <v>0</v>
      </c>
      <c r="F17" s="10">
        <v>0</v>
      </c>
      <c r="G17" s="10">
        <v>0</v>
      </c>
      <c r="H17" s="10">
        <v>0</v>
      </c>
      <c r="I17" s="10">
        <v>0</v>
      </c>
      <c r="J17" s="10">
        <f t="shared" si="2"/>
        <v>1000</v>
      </c>
    </row>
    <row r="18" spans="2:10" ht="15.75" x14ac:dyDescent="0.25">
      <c r="B18" s="14" t="s">
        <v>33</v>
      </c>
      <c r="C18" s="5" t="s">
        <v>30</v>
      </c>
      <c r="D18" s="10">
        <v>0</v>
      </c>
      <c r="E18" s="10">
        <v>0</v>
      </c>
      <c r="F18" s="10">
        <v>0</v>
      </c>
      <c r="G18" s="10">
        <v>0</v>
      </c>
      <c r="H18" s="10">
        <v>0</v>
      </c>
      <c r="I18" s="10">
        <v>0</v>
      </c>
      <c r="J18" s="10">
        <f t="shared" si="2"/>
        <v>0</v>
      </c>
    </row>
    <row r="19" spans="2:10" ht="48" customHeight="1" x14ac:dyDescent="0.25">
      <c r="B19" s="6"/>
    </row>
    <row r="20" spans="2:10" ht="39" customHeight="1" x14ac:dyDescent="0.25">
      <c r="B20" s="6"/>
      <c r="I20" s="122" t="s">
        <v>218</v>
      </c>
      <c r="J20" s="122"/>
    </row>
    <row r="21" spans="2:10" ht="11.25" hidden="1" customHeight="1" x14ac:dyDescent="0.25">
      <c r="B21" s="6"/>
      <c r="I21" s="19"/>
      <c r="J21" s="19"/>
    </row>
    <row r="22" spans="2:10" ht="45" customHeight="1" x14ac:dyDescent="0.25">
      <c r="B22" s="69" t="s">
        <v>219</v>
      </c>
      <c r="C22" s="69"/>
      <c r="D22" s="69"/>
      <c r="E22" s="69"/>
      <c r="F22" s="69"/>
      <c r="G22" s="69"/>
      <c r="H22" s="69"/>
      <c r="I22" s="69"/>
      <c r="J22" s="69"/>
    </row>
    <row r="23" spans="2:10" ht="18.75" x14ac:dyDescent="0.25">
      <c r="B23" s="2"/>
    </row>
    <row r="24" spans="2:10" ht="15.75" x14ac:dyDescent="0.25">
      <c r="B24" s="75" t="s">
        <v>31</v>
      </c>
      <c r="C24" s="119" t="s">
        <v>24</v>
      </c>
      <c r="D24" s="119" t="s">
        <v>25</v>
      </c>
      <c r="E24" s="119"/>
      <c r="F24" s="119"/>
      <c r="G24" s="119"/>
      <c r="H24" s="119"/>
      <c r="I24" s="119"/>
      <c r="J24" s="119"/>
    </row>
    <row r="25" spans="2:10" ht="15.75" x14ac:dyDescent="0.25">
      <c r="B25" s="76"/>
      <c r="C25" s="119"/>
      <c r="D25" s="4">
        <v>2025</v>
      </c>
      <c r="E25" s="4">
        <v>2026</v>
      </c>
      <c r="F25" s="4">
        <v>2027</v>
      </c>
      <c r="G25" s="4">
        <v>2028</v>
      </c>
      <c r="H25" s="4">
        <v>2029</v>
      </c>
      <c r="I25" s="4">
        <v>2030</v>
      </c>
      <c r="J25" s="4" t="s">
        <v>4</v>
      </c>
    </row>
    <row r="26" spans="2:10" x14ac:dyDescent="0.25">
      <c r="B26" s="9">
        <v>1</v>
      </c>
      <c r="C26" s="9">
        <v>2</v>
      </c>
      <c r="D26" s="9">
        <v>3</v>
      </c>
      <c r="E26" s="9">
        <v>4</v>
      </c>
      <c r="F26" s="9">
        <v>5</v>
      </c>
      <c r="G26" s="9">
        <v>6</v>
      </c>
      <c r="H26" s="9">
        <v>7</v>
      </c>
      <c r="I26" s="9">
        <v>8</v>
      </c>
      <c r="J26" s="9">
        <v>9</v>
      </c>
    </row>
    <row r="27" spans="2:10" ht="15.75" x14ac:dyDescent="0.25">
      <c r="B27" s="14">
        <v>1</v>
      </c>
      <c r="C27" s="15" t="s">
        <v>26</v>
      </c>
      <c r="D27" s="29">
        <f>SUM(D28:D31)</f>
        <v>831.1</v>
      </c>
      <c r="E27" s="29">
        <f>SUM(E28:E31)</f>
        <v>831.1</v>
      </c>
      <c r="F27" s="29">
        <f t="shared" ref="F27:I27" si="7">SUM(F28:F31)</f>
        <v>831.1</v>
      </c>
      <c r="G27" s="10">
        <f t="shared" si="7"/>
        <v>831.1</v>
      </c>
      <c r="H27" s="10">
        <f t="shared" si="7"/>
        <v>831.1</v>
      </c>
      <c r="I27" s="10">
        <f t="shared" si="7"/>
        <v>831.1</v>
      </c>
      <c r="J27" s="10">
        <f>SUM(D27:I27)</f>
        <v>4986.6000000000004</v>
      </c>
    </row>
    <row r="28" spans="2:10" ht="15.75" x14ac:dyDescent="0.25">
      <c r="B28" s="14" t="s">
        <v>17</v>
      </c>
      <c r="C28" s="5" t="s">
        <v>27</v>
      </c>
      <c r="D28" s="29">
        <v>0.1</v>
      </c>
      <c r="E28" s="29">
        <v>0.1</v>
      </c>
      <c r="F28" s="29">
        <v>0.1</v>
      </c>
      <c r="G28" s="10">
        <v>0.1</v>
      </c>
      <c r="H28" s="10">
        <v>0.1</v>
      </c>
      <c r="I28" s="10">
        <v>0.1</v>
      </c>
      <c r="J28" s="10">
        <f t="shared" ref="J28:J31" si="8">SUM(D28:I28)</f>
        <v>0.6</v>
      </c>
    </row>
    <row r="29" spans="2:10" ht="15.75" x14ac:dyDescent="0.25">
      <c r="B29" s="14" t="s">
        <v>18</v>
      </c>
      <c r="C29" s="5" t="s">
        <v>28</v>
      </c>
      <c r="D29" s="29">
        <v>0</v>
      </c>
      <c r="E29" s="29">
        <v>0</v>
      </c>
      <c r="F29" s="29">
        <v>0</v>
      </c>
      <c r="G29" s="10">
        <v>0</v>
      </c>
      <c r="H29" s="10">
        <v>0</v>
      </c>
      <c r="I29" s="10">
        <v>0</v>
      </c>
      <c r="J29" s="10">
        <f t="shared" si="8"/>
        <v>0</v>
      </c>
    </row>
    <row r="30" spans="2:10" ht="15.75" x14ac:dyDescent="0.25">
      <c r="B30" s="14" t="s">
        <v>19</v>
      </c>
      <c r="C30" s="5" t="s">
        <v>29</v>
      </c>
      <c r="D30" s="29">
        <v>831</v>
      </c>
      <c r="E30" s="29">
        <v>831</v>
      </c>
      <c r="F30" s="29">
        <v>831</v>
      </c>
      <c r="G30" s="10">
        <v>831</v>
      </c>
      <c r="H30" s="10">
        <v>831</v>
      </c>
      <c r="I30" s="10">
        <v>831</v>
      </c>
      <c r="J30" s="10">
        <f t="shared" si="8"/>
        <v>4986</v>
      </c>
    </row>
    <row r="31" spans="2:10" ht="15.75" x14ac:dyDescent="0.25">
      <c r="B31" s="14" t="s">
        <v>20</v>
      </c>
      <c r="C31" s="5" t="s">
        <v>30</v>
      </c>
      <c r="D31" s="10">
        <v>0</v>
      </c>
      <c r="E31" s="10">
        <v>0</v>
      </c>
      <c r="F31" s="10">
        <v>0</v>
      </c>
      <c r="G31" s="10">
        <v>0</v>
      </c>
      <c r="H31" s="10">
        <v>0</v>
      </c>
      <c r="I31" s="10">
        <v>0</v>
      </c>
      <c r="J31" s="10">
        <f t="shared" si="8"/>
        <v>0</v>
      </c>
    </row>
    <row r="32" spans="2:10" ht="15.75" x14ac:dyDescent="0.25">
      <c r="B32" s="121" t="s">
        <v>220</v>
      </c>
      <c r="C32" s="121"/>
      <c r="D32" s="121"/>
      <c r="E32" s="121"/>
      <c r="F32" s="121"/>
      <c r="G32" s="121"/>
      <c r="H32" s="121"/>
      <c r="I32" s="121"/>
      <c r="J32" s="121"/>
    </row>
    <row r="33" spans="2:10" ht="74.25" customHeight="1" x14ac:dyDescent="0.25">
      <c r="B33" s="14" t="s">
        <v>17</v>
      </c>
      <c r="C33" s="5" t="s">
        <v>272</v>
      </c>
      <c r="D33" s="10">
        <f>SUM(D34:D37)</f>
        <v>831.1</v>
      </c>
      <c r="E33" s="10">
        <f>SUM(E34:E37)</f>
        <v>831.1</v>
      </c>
      <c r="F33" s="10">
        <f t="shared" ref="F33:I33" si="9">SUM(F34:F37)</f>
        <v>831.1</v>
      </c>
      <c r="G33" s="10">
        <f t="shared" si="9"/>
        <v>831.1</v>
      </c>
      <c r="H33" s="10">
        <f t="shared" si="9"/>
        <v>831.1</v>
      </c>
      <c r="I33" s="10">
        <f t="shared" si="9"/>
        <v>831.1</v>
      </c>
      <c r="J33" s="10">
        <f>SUM(D33:I33)</f>
        <v>4986.6000000000004</v>
      </c>
    </row>
    <row r="34" spans="2:10" ht="15.75" x14ac:dyDescent="0.25">
      <c r="B34" s="14" t="s">
        <v>21</v>
      </c>
      <c r="C34" s="5" t="s">
        <v>27</v>
      </c>
      <c r="D34" s="10">
        <v>0.1</v>
      </c>
      <c r="E34" s="10">
        <v>0.1</v>
      </c>
      <c r="F34" s="10">
        <v>0.1</v>
      </c>
      <c r="G34" s="10">
        <v>0.1</v>
      </c>
      <c r="H34" s="10">
        <v>0.1</v>
      </c>
      <c r="I34" s="10">
        <v>0.1</v>
      </c>
      <c r="J34" s="10">
        <f t="shared" ref="J34:J37" si="10">SUM(D34:I34)</f>
        <v>0.6</v>
      </c>
    </row>
    <row r="35" spans="2:10" ht="15.75" x14ac:dyDescent="0.25">
      <c r="B35" s="14" t="s">
        <v>22</v>
      </c>
      <c r="C35" s="5" t="s">
        <v>28</v>
      </c>
      <c r="D35" s="10">
        <v>0</v>
      </c>
      <c r="E35" s="10">
        <v>0</v>
      </c>
      <c r="F35" s="10">
        <v>0</v>
      </c>
      <c r="G35" s="10">
        <v>0</v>
      </c>
      <c r="H35" s="10">
        <v>0</v>
      </c>
      <c r="I35" s="10">
        <v>0</v>
      </c>
      <c r="J35" s="10">
        <f t="shared" si="10"/>
        <v>0</v>
      </c>
    </row>
    <row r="36" spans="2:10" ht="15.75" x14ac:dyDescent="0.25">
      <c r="B36" s="14" t="s">
        <v>32</v>
      </c>
      <c r="C36" s="5" t="s">
        <v>29</v>
      </c>
      <c r="D36" s="10">
        <v>831</v>
      </c>
      <c r="E36" s="10">
        <v>831</v>
      </c>
      <c r="F36" s="10">
        <v>831</v>
      </c>
      <c r="G36" s="10">
        <v>831</v>
      </c>
      <c r="H36" s="10">
        <v>831</v>
      </c>
      <c r="I36" s="10">
        <v>831</v>
      </c>
      <c r="J36" s="10">
        <f t="shared" si="10"/>
        <v>4986</v>
      </c>
    </row>
    <row r="37" spans="2:10" ht="15.75" x14ac:dyDescent="0.25">
      <c r="B37" s="14" t="s">
        <v>33</v>
      </c>
      <c r="C37" s="5" t="s">
        <v>30</v>
      </c>
      <c r="D37" s="10">
        <v>0</v>
      </c>
      <c r="E37" s="10">
        <v>0</v>
      </c>
      <c r="F37" s="10">
        <v>0</v>
      </c>
      <c r="G37" s="10">
        <v>0</v>
      </c>
      <c r="H37" s="10">
        <v>0</v>
      </c>
      <c r="I37" s="10">
        <v>0</v>
      </c>
      <c r="J37" s="10">
        <f t="shared" si="10"/>
        <v>0</v>
      </c>
    </row>
    <row r="38" spans="2:10" ht="42" customHeight="1" x14ac:dyDescent="0.25"/>
    <row r="39" spans="2:10" ht="27.75" customHeight="1" x14ac:dyDescent="0.25">
      <c r="I39" s="122" t="s">
        <v>221</v>
      </c>
      <c r="J39" s="122"/>
    </row>
    <row r="40" spans="2:10" ht="12.75" customHeight="1" x14ac:dyDescent="0.25">
      <c r="I40" s="19"/>
      <c r="J40" s="19"/>
    </row>
    <row r="41" spans="2:10" ht="18.75" x14ac:dyDescent="0.25">
      <c r="B41" s="69" t="s">
        <v>222</v>
      </c>
      <c r="C41" s="69"/>
      <c r="D41" s="69"/>
      <c r="E41" s="69"/>
      <c r="F41" s="69"/>
      <c r="G41" s="69"/>
      <c r="H41" s="69"/>
      <c r="I41" s="69"/>
      <c r="J41" s="69"/>
    </row>
    <row r="42" spans="2:10" ht="18.75" x14ac:dyDescent="0.25">
      <c r="B42" s="2"/>
    </row>
    <row r="43" spans="2:10" ht="15.75" x14ac:dyDescent="0.25">
      <c r="B43" s="75" t="s">
        <v>31</v>
      </c>
      <c r="C43" s="119" t="s">
        <v>24</v>
      </c>
      <c r="D43" s="119" t="s">
        <v>25</v>
      </c>
      <c r="E43" s="119"/>
      <c r="F43" s="119"/>
      <c r="G43" s="119"/>
      <c r="H43" s="119"/>
      <c r="I43" s="119"/>
      <c r="J43" s="119"/>
    </row>
    <row r="44" spans="2:10" ht="15.75" x14ac:dyDescent="0.25">
      <c r="B44" s="76"/>
      <c r="C44" s="119"/>
      <c r="D44" s="4">
        <v>2025</v>
      </c>
      <c r="E44" s="4">
        <v>2026</v>
      </c>
      <c r="F44" s="4">
        <v>2027</v>
      </c>
      <c r="G44" s="4">
        <v>2028</v>
      </c>
      <c r="H44" s="4">
        <v>2029</v>
      </c>
      <c r="I44" s="4">
        <v>2030</v>
      </c>
      <c r="J44" s="4" t="s">
        <v>4</v>
      </c>
    </row>
    <row r="45" spans="2:10" x14ac:dyDescent="0.25">
      <c r="B45" s="9">
        <v>1</v>
      </c>
      <c r="C45" s="9">
        <v>2</v>
      </c>
      <c r="D45" s="9">
        <v>3</v>
      </c>
      <c r="E45" s="9">
        <v>4</v>
      </c>
      <c r="F45" s="9">
        <v>5</v>
      </c>
      <c r="G45" s="9">
        <v>6</v>
      </c>
      <c r="H45" s="9">
        <v>7</v>
      </c>
      <c r="I45" s="9">
        <v>8</v>
      </c>
      <c r="J45" s="9">
        <v>9</v>
      </c>
    </row>
    <row r="46" spans="2:10" ht="15.75" x14ac:dyDescent="0.25">
      <c r="B46" s="14">
        <v>1</v>
      </c>
      <c r="C46" s="15" t="s">
        <v>26</v>
      </c>
      <c r="D46" s="29">
        <f>SUM(D47:D50)</f>
        <v>5794</v>
      </c>
      <c r="E46" s="29">
        <f>SUM(E47:E50)</f>
        <v>5188.3</v>
      </c>
      <c r="F46" s="29">
        <f t="shared" ref="F46:I46" si="11">SUM(F47:F50)</f>
        <v>8897.5</v>
      </c>
      <c r="G46" s="10">
        <f t="shared" si="11"/>
        <v>0</v>
      </c>
      <c r="H46" s="10">
        <f t="shared" si="11"/>
        <v>0</v>
      </c>
      <c r="I46" s="10">
        <f t="shared" si="11"/>
        <v>0</v>
      </c>
      <c r="J46" s="10">
        <f>SUM(D46:I46)</f>
        <v>19879.8</v>
      </c>
    </row>
    <row r="47" spans="2:10" ht="15.75" x14ac:dyDescent="0.25">
      <c r="B47" s="14" t="s">
        <v>17</v>
      </c>
      <c r="C47" s="5" t="s">
        <v>27</v>
      </c>
      <c r="D47" s="10">
        <v>1.2</v>
      </c>
      <c r="E47" s="10">
        <v>1</v>
      </c>
      <c r="F47" s="10">
        <v>1.8</v>
      </c>
      <c r="G47" s="10">
        <v>0</v>
      </c>
      <c r="H47" s="10">
        <v>0</v>
      </c>
      <c r="I47" s="10">
        <v>0</v>
      </c>
      <c r="J47" s="10">
        <f t="shared" ref="J47:J50" si="12">SUM(D47:I47)</f>
        <v>4</v>
      </c>
    </row>
    <row r="48" spans="2:10" ht="15.75" x14ac:dyDescent="0.25">
      <c r="B48" s="14" t="s">
        <v>18</v>
      </c>
      <c r="C48" s="5" t="s">
        <v>28</v>
      </c>
      <c r="D48" s="10">
        <v>0</v>
      </c>
      <c r="E48" s="10">
        <v>0</v>
      </c>
      <c r="F48" s="10">
        <v>0</v>
      </c>
      <c r="G48" s="10">
        <v>0</v>
      </c>
      <c r="H48" s="10">
        <v>0</v>
      </c>
      <c r="I48" s="10">
        <v>0</v>
      </c>
      <c r="J48" s="10">
        <f t="shared" si="12"/>
        <v>0</v>
      </c>
    </row>
    <row r="49" spans="2:10" ht="15.75" x14ac:dyDescent="0.25">
      <c r="B49" s="14" t="s">
        <v>19</v>
      </c>
      <c r="C49" s="5" t="s">
        <v>29</v>
      </c>
      <c r="D49" s="10">
        <v>5792.8</v>
      </c>
      <c r="E49" s="10">
        <v>5187.3</v>
      </c>
      <c r="F49" s="10">
        <v>8895.7000000000007</v>
      </c>
      <c r="G49" s="10">
        <v>0</v>
      </c>
      <c r="H49" s="10">
        <v>0</v>
      </c>
      <c r="I49" s="10">
        <v>0</v>
      </c>
      <c r="J49" s="10">
        <f t="shared" si="12"/>
        <v>19875.800000000003</v>
      </c>
    </row>
    <row r="50" spans="2:10" ht="15.75" x14ac:dyDescent="0.25">
      <c r="B50" s="14" t="s">
        <v>20</v>
      </c>
      <c r="C50" s="5" t="s">
        <v>30</v>
      </c>
      <c r="D50" s="10">
        <v>0</v>
      </c>
      <c r="E50" s="10">
        <v>0</v>
      </c>
      <c r="F50" s="10">
        <v>0</v>
      </c>
      <c r="G50" s="10">
        <v>0</v>
      </c>
      <c r="H50" s="10">
        <v>0</v>
      </c>
      <c r="I50" s="10">
        <v>0</v>
      </c>
      <c r="J50" s="10">
        <f t="shared" si="12"/>
        <v>0</v>
      </c>
    </row>
    <row r="51" spans="2:10" ht="15.75" x14ac:dyDescent="0.25">
      <c r="B51" s="121" t="s">
        <v>85</v>
      </c>
      <c r="C51" s="121"/>
      <c r="D51" s="121"/>
      <c r="E51" s="121"/>
      <c r="F51" s="121"/>
      <c r="G51" s="121"/>
      <c r="H51" s="121"/>
      <c r="I51" s="121"/>
      <c r="J51" s="121"/>
    </row>
    <row r="52" spans="2:10" ht="82.5" customHeight="1" x14ac:dyDescent="0.25">
      <c r="B52" s="14" t="s">
        <v>17</v>
      </c>
      <c r="C52" s="5" t="s">
        <v>152</v>
      </c>
      <c r="D52" s="10">
        <f>SUM(D53:D56)</f>
        <v>5794</v>
      </c>
      <c r="E52" s="10">
        <f t="shared" ref="E52:I52" si="13">SUM(E53:E56)</f>
        <v>5188.3</v>
      </c>
      <c r="F52" s="10">
        <f t="shared" si="13"/>
        <v>8897.5</v>
      </c>
      <c r="G52" s="10">
        <f t="shared" si="13"/>
        <v>0</v>
      </c>
      <c r="H52" s="10">
        <f t="shared" si="13"/>
        <v>0</v>
      </c>
      <c r="I52" s="10">
        <f t="shared" si="13"/>
        <v>0</v>
      </c>
      <c r="J52" s="10">
        <f>SUM(D52:I52)</f>
        <v>19879.8</v>
      </c>
    </row>
    <row r="53" spans="2:10" ht="15.75" x14ac:dyDescent="0.25">
      <c r="B53" s="14" t="s">
        <v>21</v>
      </c>
      <c r="C53" s="5" t="s">
        <v>27</v>
      </c>
      <c r="D53" s="10">
        <v>1.2</v>
      </c>
      <c r="E53" s="10">
        <f>E47</f>
        <v>1</v>
      </c>
      <c r="F53" s="10">
        <f>F47</f>
        <v>1.8</v>
      </c>
      <c r="G53" s="10">
        <v>0</v>
      </c>
      <c r="H53" s="10">
        <v>0</v>
      </c>
      <c r="I53" s="10">
        <v>0</v>
      </c>
      <c r="J53" s="10">
        <f t="shared" ref="J53:J56" si="14">SUM(D53:I53)</f>
        <v>4</v>
      </c>
    </row>
    <row r="54" spans="2:10" ht="15.75" x14ac:dyDescent="0.25">
      <c r="B54" s="14" t="s">
        <v>22</v>
      </c>
      <c r="C54" s="5" t="s">
        <v>28</v>
      </c>
      <c r="D54" s="10">
        <v>0</v>
      </c>
      <c r="E54" s="10">
        <v>0</v>
      </c>
      <c r="F54" s="10">
        <v>0</v>
      </c>
      <c r="G54" s="10">
        <v>0</v>
      </c>
      <c r="H54" s="10">
        <v>0</v>
      </c>
      <c r="I54" s="10">
        <v>0</v>
      </c>
      <c r="J54" s="10">
        <f t="shared" si="14"/>
        <v>0</v>
      </c>
    </row>
    <row r="55" spans="2:10" ht="15.75" x14ac:dyDescent="0.25">
      <c r="B55" s="14" t="s">
        <v>32</v>
      </c>
      <c r="C55" s="5" t="s">
        <v>29</v>
      </c>
      <c r="D55" s="10">
        <f>D49</f>
        <v>5792.8</v>
      </c>
      <c r="E55" s="10">
        <f>E49</f>
        <v>5187.3</v>
      </c>
      <c r="F55" s="10">
        <f>F49</f>
        <v>8895.7000000000007</v>
      </c>
      <c r="G55" s="10">
        <v>0</v>
      </c>
      <c r="H55" s="10">
        <v>0</v>
      </c>
      <c r="I55" s="10">
        <v>0</v>
      </c>
      <c r="J55" s="10">
        <f t="shared" si="14"/>
        <v>19875.800000000003</v>
      </c>
    </row>
    <row r="56" spans="2:10" ht="15.75" x14ac:dyDescent="0.25">
      <c r="B56" s="14" t="s">
        <v>33</v>
      </c>
      <c r="C56" s="5" t="s">
        <v>30</v>
      </c>
      <c r="D56" s="10">
        <v>0</v>
      </c>
      <c r="E56" s="10">
        <v>0</v>
      </c>
      <c r="F56" s="10">
        <v>0</v>
      </c>
      <c r="G56" s="10">
        <v>0</v>
      </c>
      <c r="H56" s="10">
        <v>0</v>
      </c>
      <c r="I56" s="10">
        <v>0</v>
      </c>
      <c r="J56" s="10">
        <f t="shared" si="14"/>
        <v>0</v>
      </c>
    </row>
    <row r="57" spans="2:10" ht="24" customHeight="1" x14ac:dyDescent="0.25">
      <c r="B57" s="6"/>
    </row>
    <row r="58" spans="2:10" ht="30.75" customHeight="1" x14ac:dyDescent="0.25">
      <c r="B58" s="6"/>
      <c r="I58" s="122" t="s">
        <v>223</v>
      </c>
      <c r="J58" s="122"/>
    </row>
    <row r="59" spans="2:10" ht="9.75" customHeight="1" x14ac:dyDescent="0.25">
      <c r="B59" s="6"/>
      <c r="I59" s="19"/>
      <c r="J59" s="19"/>
    </row>
    <row r="60" spans="2:10" ht="45.75" customHeight="1" x14ac:dyDescent="0.25">
      <c r="B60" s="69" t="s">
        <v>224</v>
      </c>
      <c r="C60" s="69"/>
      <c r="D60" s="69"/>
      <c r="E60" s="69"/>
      <c r="F60" s="69"/>
      <c r="G60" s="69"/>
      <c r="H60" s="69"/>
      <c r="I60" s="69"/>
      <c r="J60" s="69"/>
    </row>
    <row r="61" spans="2:10" ht="18.75" x14ac:dyDescent="0.25">
      <c r="B61" s="2"/>
    </row>
    <row r="62" spans="2:10" ht="15.75" x14ac:dyDescent="0.25">
      <c r="B62" s="75" t="s">
        <v>31</v>
      </c>
      <c r="C62" s="119" t="s">
        <v>24</v>
      </c>
      <c r="D62" s="119" t="s">
        <v>25</v>
      </c>
      <c r="E62" s="119"/>
      <c r="F62" s="119"/>
      <c r="G62" s="119"/>
      <c r="H62" s="119"/>
      <c r="I62" s="119"/>
      <c r="J62" s="119"/>
    </row>
    <row r="63" spans="2:10" ht="15.75" x14ac:dyDescent="0.25">
      <c r="B63" s="76"/>
      <c r="C63" s="119"/>
      <c r="D63" s="4">
        <v>2025</v>
      </c>
      <c r="E63" s="4">
        <v>2026</v>
      </c>
      <c r="F63" s="4">
        <v>2027</v>
      </c>
      <c r="G63" s="4">
        <v>2028</v>
      </c>
      <c r="H63" s="4">
        <v>2029</v>
      </c>
      <c r="I63" s="4">
        <v>2030</v>
      </c>
      <c r="J63" s="4" t="s">
        <v>4</v>
      </c>
    </row>
    <row r="64" spans="2:10" x14ac:dyDescent="0.25">
      <c r="B64" s="9">
        <v>1</v>
      </c>
      <c r="C64" s="9">
        <v>2</v>
      </c>
      <c r="D64" s="9">
        <v>3</v>
      </c>
      <c r="E64" s="9">
        <v>4</v>
      </c>
      <c r="F64" s="9">
        <v>5</v>
      </c>
      <c r="G64" s="9">
        <v>6</v>
      </c>
      <c r="H64" s="9">
        <v>7</v>
      </c>
      <c r="I64" s="9">
        <v>8</v>
      </c>
      <c r="J64" s="9">
        <v>9</v>
      </c>
    </row>
    <row r="65" spans="2:10" ht="15.75" x14ac:dyDescent="0.25">
      <c r="B65" s="14">
        <v>1</v>
      </c>
      <c r="C65" s="15" t="s">
        <v>26</v>
      </c>
      <c r="D65" s="29">
        <f>SUM(D66:D69)</f>
        <v>12702</v>
      </c>
      <c r="E65" s="29">
        <f t="shared" ref="E65:I65" si="15">SUM(E66:E69)</f>
        <v>12702</v>
      </c>
      <c r="F65" s="29">
        <f t="shared" si="15"/>
        <v>12702</v>
      </c>
      <c r="G65" s="29">
        <v>12702</v>
      </c>
      <c r="H65" s="10">
        <f t="shared" si="15"/>
        <v>12702</v>
      </c>
      <c r="I65" s="10">
        <f t="shared" si="15"/>
        <v>12702</v>
      </c>
      <c r="J65" s="10">
        <f>SUM(D65:I65)</f>
        <v>76212</v>
      </c>
    </row>
    <row r="66" spans="2:10" ht="15.75" x14ac:dyDescent="0.25">
      <c r="B66" s="14" t="s">
        <v>17</v>
      </c>
      <c r="C66" s="5" t="s">
        <v>27</v>
      </c>
      <c r="D66" s="29">
        <v>2540.4</v>
      </c>
      <c r="E66" s="29">
        <v>2540.4</v>
      </c>
      <c r="F66" s="29">
        <v>2540.4</v>
      </c>
      <c r="G66" s="10">
        <v>2540.4</v>
      </c>
      <c r="H66" s="10">
        <v>2540.4</v>
      </c>
      <c r="I66" s="10">
        <v>2540.4</v>
      </c>
      <c r="J66" s="10">
        <f t="shared" ref="J66:J69" si="16">SUM(D66:I66)</f>
        <v>15242.4</v>
      </c>
    </row>
    <row r="67" spans="2:10" ht="15.75" x14ac:dyDescent="0.25">
      <c r="B67" s="14" t="s">
        <v>18</v>
      </c>
      <c r="C67" s="5" t="s">
        <v>28</v>
      </c>
      <c r="D67" s="29">
        <v>0</v>
      </c>
      <c r="E67" s="29">
        <v>0</v>
      </c>
      <c r="F67" s="29">
        <v>0</v>
      </c>
      <c r="G67" s="10">
        <v>0</v>
      </c>
      <c r="H67" s="10">
        <v>0</v>
      </c>
      <c r="I67" s="10">
        <v>0</v>
      </c>
      <c r="J67" s="10">
        <f t="shared" si="16"/>
        <v>0</v>
      </c>
    </row>
    <row r="68" spans="2:10" ht="15.75" x14ac:dyDescent="0.25">
      <c r="B68" s="14" t="s">
        <v>19</v>
      </c>
      <c r="C68" s="5" t="s">
        <v>29</v>
      </c>
      <c r="D68" s="10">
        <v>10161.6</v>
      </c>
      <c r="E68" s="10">
        <v>10161.6</v>
      </c>
      <c r="F68" s="10">
        <v>10161.6</v>
      </c>
      <c r="G68" s="10">
        <v>10161.6</v>
      </c>
      <c r="H68" s="10">
        <v>10161.6</v>
      </c>
      <c r="I68" s="10">
        <v>10161.6</v>
      </c>
      <c r="J68" s="10">
        <f t="shared" si="16"/>
        <v>60969.599999999999</v>
      </c>
    </row>
    <row r="69" spans="2:10" ht="15.75" x14ac:dyDescent="0.25">
      <c r="B69" s="14" t="s">
        <v>20</v>
      </c>
      <c r="C69" s="5" t="s">
        <v>30</v>
      </c>
      <c r="D69" s="10">
        <v>0</v>
      </c>
      <c r="E69" s="10">
        <v>0</v>
      </c>
      <c r="F69" s="10">
        <v>0</v>
      </c>
      <c r="G69" s="10">
        <v>0</v>
      </c>
      <c r="H69" s="10">
        <v>0</v>
      </c>
      <c r="I69" s="10">
        <v>0</v>
      </c>
      <c r="J69" s="10">
        <f t="shared" si="16"/>
        <v>0</v>
      </c>
    </row>
    <row r="70" spans="2:10" ht="50.25" customHeight="1" x14ac:dyDescent="0.25">
      <c r="B70" s="121" t="s">
        <v>225</v>
      </c>
      <c r="C70" s="121"/>
      <c r="D70" s="121"/>
      <c r="E70" s="121"/>
      <c r="F70" s="121"/>
      <c r="G70" s="121"/>
      <c r="H70" s="121"/>
      <c r="I70" s="121"/>
      <c r="J70" s="121"/>
    </row>
    <row r="71" spans="2:10" ht="141.75" customHeight="1" x14ac:dyDescent="0.25">
      <c r="B71" s="14" t="s">
        <v>17</v>
      </c>
      <c r="C71" s="5" t="s">
        <v>273</v>
      </c>
      <c r="D71" s="29">
        <f t="shared" ref="D71:I71" si="17">SUM(D72:D75)</f>
        <v>12702</v>
      </c>
      <c r="E71" s="29">
        <f t="shared" si="17"/>
        <v>12702</v>
      </c>
      <c r="F71" s="29">
        <f t="shared" si="17"/>
        <v>12702</v>
      </c>
      <c r="G71" s="10">
        <f t="shared" si="17"/>
        <v>12702</v>
      </c>
      <c r="H71" s="10">
        <f t="shared" si="17"/>
        <v>12702</v>
      </c>
      <c r="I71" s="10">
        <f t="shared" si="17"/>
        <v>12702</v>
      </c>
      <c r="J71" s="10">
        <f t="shared" ref="J71:J75" si="18">SUM(D71:I71)</f>
        <v>76212</v>
      </c>
    </row>
    <row r="72" spans="2:10" ht="15.75" x14ac:dyDescent="0.25">
      <c r="B72" s="14" t="s">
        <v>21</v>
      </c>
      <c r="C72" s="5" t="s">
        <v>27</v>
      </c>
      <c r="D72" s="29">
        <v>2540.4</v>
      </c>
      <c r="E72" s="29">
        <v>2540.4</v>
      </c>
      <c r="F72" s="29">
        <v>2540.4</v>
      </c>
      <c r="G72" s="10">
        <v>2540.4</v>
      </c>
      <c r="H72" s="10">
        <v>2540.4</v>
      </c>
      <c r="I72" s="10">
        <v>2540.4</v>
      </c>
      <c r="J72" s="10">
        <f t="shared" si="18"/>
        <v>15242.4</v>
      </c>
    </row>
    <row r="73" spans="2:10" ht="15.75" x14ac:dyDescent="0.25">
      <c r="B73" s="14" t="s">
        <v>22</v>
      </c>
      <c r="C73" s="5" t="s">
        <v>28</v>
      </c>
      <c r="D73" s="10">
        <v>0</v>
      </c>
      <c r="E73" s="10">
        <v>0</v>
      </c>
      <c r="F73" s="10">
        <v>0</v>
      </c>
      <c r="G73" s="10">
        <v>0</v>
      </c>
      <c r="H73" s="10">
        <v>0</v>
      </c>
      <c r="I73" s="10">
        <v>0</v>
      </c>
      <c r="J73" s="10">
        <f t="shared" si="18"/>
        <v>0</v>
      </c>
    </row>
    <row r="74" spans="2:10" ht="15.75" x14ac:dyDescent="0.25">
      <c r="B74" s="14" t="s">
        <v>32</v>
      </c>
      <c r="C74" s="5" t="s">
        <v>29</v>
      </c>
      <c r="D74" s="10">
        <v>10161.6</v>
      </c>
      <c r="E74" s="10">
        <v>10161.6</v>
      </c>
      <c r="F74" s="10">
        <v>10161.6</v>
      </c>
      <c r="G74" s="10">
        <v>10161.6</v>
      </c>
      <c r="H74" s="10">
        <v>10161.6</v>
      </c>
      <c r="I74" s="10">
        <v>10161.6</v>
      </c>
      <c r="J74" s="10">
        <f t="shared" si="18"/>
        <v>60969.599999999999</v>
      </c>
    </row>
    <row r="75" spans="2:10" ht="44.25" customHeight="1" x14ac:dyDescent="0.25">
      <c r="B75" s="14" t="s">
        <v>33</v>
      </c>
      <c r="C75" s="5" t="s">
        <v>30</v>
      </c>
      <c r="D75" s="10">
        <v>0</v>
      </c>
      <c r="E75" s="10">
        <v>0</v>
      </c>
      <c r="F75" s="10">
        <v>0</v>
      </c>
      <c r="G75" s="10">
        <v>0</v>
      </c>
      <c r="H75" s="10">
        <v>0</v>
      </c>
      <c r="I75" s="10">
        <v>0</v>
      </c>
      <c r="J75" s="10">
        <f t="shared" si="18"/>
        <v>0</v>
      </c>
    </row>
    <row r="76" spans="2:10" ht="121.5" hidden="1" customHeight="1" x14ac:dyDescent="0.25"/>
    <row r="77" spans="2:10" ht="42.75" customHeight="1" x14ac:dyDescent="0.25">
      <c r="I77" s="122" t="s">
        <v>226</v>
      </c>
      <c r="J77" s="122"/>
    </row>
    <row r="78" spans="2:10" ht="15.75" customHeight="1" x14ac:dyDescent="0.25">
      <c r="I78" s="19"/>
      <c r="J78" s="19"/>
    </row>
    <row r="79" spans="2:10" ht="18.75" x14ac:dyDescent="0.25">
      <c r="B79" s="69" t="s">
        <v>227</v>
      </c>
      <c r="C79" s="69"/>
      <c r="D79" s="69"/>
      <c r="E79" s="69"/>
      <c r="F79" s="69"/>
      <c r="G79" s="69"/>
      <c r="H79" s="69"/>
      <c r="I79" s="69"/>
      <c r="J79" s="69"/>
    </row>
    <row r="80" spans="2:10" ht="18.75" x14ac:dyDescent="0.25">
      <c r="B80" s="2"/>
    </row>
    <row r="81" spans="2:10" ht="15.75" x14ac:dyDescent="0.25">
      <c r="B81" s="75" t="s">
        <v>31</v>
      </c>
      <c r="C81" s="119" t="s">
        <v>24</v>
      </c>
      <c r="D81" s="119" t="s">
        <v>25</v>
      </c>
      <c r="E81" s="119"/>
      <c r="F81" s="119"/>
      <c r="G81" s="119"/>
      <c r="H81" s="119"/>
      <c r="I81" s="119"/>
      <c r="J81" s="119"/>
    </row>
    <row r="82" spans="2:10" ht="15.75" x14ac:dyDescent="0.25">
      <c r="B82" s="76"/>
      <c r="C82" s="119"/>
      <c r="D82" s="4">
        <v>2025</v>
      </c>
      <c r="E82" s="4">
        <v>2026</v>
      </c>
      <c r="F82" s="4">
        <v>2027</v>
      </c>
      <c r="G82" s="4">
        <v>2028</v>
      </c>
      <c r="H82" s="4">
        <v>2029</v>
      </c>
      <c r="I82" s="4">
        <v>2030</v>
      </c>
      <c r="J82" s="4" t="s">
        <v>4</v>
      </c>
    </row>
    <row r="83" spans="2:10" x14ac:dyDescent="0.25">
      <c r="B83" s="9">
        <v>1</v>
      </c>
      <c r="C83" s="9">
        <v>2</v>
      </c>
      <c r="D83" s="9">
        <v>3</v>
      </c>
      <c r="E83" s="9">
        <v>4</v>
      </c>
      <c r="F83" s="9">
        <v>5</v>
      </c>
      <c r="G83" s="9">
        <v>6</v>
      </c>
      <c r="H83" s="9">
        <v>7</v>
      </c>
      <c r="I83" s="9">
        <v>8</v>
      </c>
      <c r="J83" s="9">
        <v>9</v>
      </c>
    </row>
    <row r="84" spans="2:10" ht="15.75" x14ac:dyDescent="0.25">
      <c r="B84" s="14">
        <v>1</v>
      </c>
      <c r="C84" s="15" t="s">
        <v>26</v>
      </c>
      <c r="D84" s="29">
        <f>SUM(D85:D88)</f>
        <v>34707.339999999997</v>
      </c>
      <c r="E84" s="29">
        <f t="shared" ref="E84:I84" si="19">SUM(E85:E88)</f>
        <v>30679.3</v>
      </c>
      <c r="F84" s="29">
        <f t="shared" si="19"/>
        <v>28929.879999999997</v>
      </c>
      <c r="G84" s="29">
        <f t="shared" si="19"/>
        <v>28929.879999999997</v>
      </c>
      <c r="H84" s="29">
        <f t="shared" si="19"/>
        <v>28929.879999999997</v>
      </c>
      <c r="I84" s="29">
        <f t="shared" si="19"/>
        <v>28929.879999999997</v>
      </c>
      <c r="J84" s="10">
        <f>SUM(D84:I84)</f>
        <v>181106.16</v>
      </c>
    </row>
    <row r="85" spans="2:10" ht="15.75" x14ac:dyDescent="0.25">
      <c r="B85" s="14" t="s">
        <v>17</v>
      </c>
      <c r="C85" s="5" t="s">
        <v>27</v>
      </c>
      <c r="D85" s="29">
        <f>D91</f>
        <v>695.88</v>
      </c>
      <c r="E85" s="29">
        <f t="shared" ref="E85:F85" si="20">E91</f>
        <v>660.8</v>
      </c>
      <c r="F85" s="29">
        <f t="shared" si="20"/>
        <v>670.8</v>
      </c>
      <c r="G85" s="10">
        <v>670.8</v>
      </c>
      <c r="H85" s="10">
        <v>670.8</v>
      </c>
      <c r="I85" s="10">
        <v>670.8</v>
      </c>
      <c r="J85" s="10">
        <f t="shared" ref="J85:J88" si="21">SUM(D85:I85)</f>
        <v>4039.88</v>
      </c>
    </row>
    <row r="86" spans="2:10" ht="15.75" x14ac:dyDescent="0.25">
      <c r="B86" s="14" t="s">
        <v>18</v>
      </c>
      <c r="C86" s="5" t="s">
        <v>28</v>
      </c>
      <c r="D86" s="10">
        <f>D92</f>
        <v>25508.6</v>
      </c>
      <c r="E86" s="10">
        <f t="shared" ref="E86:I86" si="22">E92</f>
        <v>21012.95</v>
      </c>
      <c r="F86" s="10">
        <f t="shared" si="22"/>
        <v>18085.8</v>
      </c>
      <c r="G86" s="10">
        <f t="shared" si="22"/>
        <v>18085.8</v>
      </c>
      <c r="H86" s="10">
        <f t="shared" si="22"/>
        <v>18085.8</v>
      </c>
      <c r="I86" s="10">
        <f t="shared" si="22"/>
        <v>18085.8</v>
      </c>
      <c r="J86" s="10">
        <f t="shared" si="21"/>
        <v>118864.75000000001</v>
      </c>
    </row>
    <row r="87" spans="2:10" ht="15.75" x14ac:dyDescent="0.25">
      <c r="B87" s="14" t="s">
        <v>19</v>
      </c>
      <c r="C87" s="5" t="s">
        <v>29</v>
      </c>
      <c r="D87" s="10">
        <f>D93</f>
        <v>8502.86</v>
      </c>
      <c r="E87" s="10">
        <f t="shared" ref="E87:I87" si="23">E93</f>
        <v>9005.5499999999993</v>
      </c>
      <c r="F87" s="10">
        <f t="shared" si="23"/>
        <v>10173.280000000001</v>
      </c>
      <c r="G87" s="10">
        <f t="shared" si="23"/>
        <v>10173.280000000001</v>
      </c>
      <c r="H87" s="10">
        <f t="shared" si="23"/>
        <v>10173.280000000001</v>
      </c>
      <c r="I87" s="10">
        <f t="shared" si="23"/>
        <v>10173.280000000001</v>
      </c>
      <c r="J87" s="10">
        <f t="shared" si="21"/>
        <v>58201.53</v>
      </c>
    </row>
    <row r="88" spans="2:10" ht="15.75" x14ac:dyDescent="0.25">
      <c r="B88" s="14" t="s">
        <v>20</v>
      </c>
      <c r="C88" s="5" t="s">
        <v>30</v>
      </c>
      <c r="D88" s="10">
        <v>0</v>
      </c>
      <c r="E88" s="10">
        <v>0</v>
      </c>
      <c r="F88" s="10">
        <v>0</v>
      </c>
      <c r="G88" s="10">
        <v>0</v>
      </c>
      <c r="H88" s="10">
        <v>0</v>
      </c>
      <c r="I88" s="10">
        <v>0</v>
      </c>
      <c r="J88" s="10">
        <f t="shared" si="21"/>
        <v>0</v>
      </c>
    </row>
    <row r="89" spans="2:10" ht="36" customHeight="1" x14ac:dyDescent="0.25">
      <c r="B89" s="121" t="s">
        <v>315</v>
      </c>
      <c r="C89" s="121"/>
      <c r="D89" s="121"/>
      <c r="E89" s="121"/>
      <c r="F89" s="121"/>
      <c r="G89" s="121"/>
      <c r="H89" s="121"/>
      <c r="I89" s="121"/>
      <c r="J89" s="121"/>
    </row>
    <row r="90" spans="2:10" ht="102" customHeight="1" x14ac:dyDescent="0.25">
      <c r="B90" s="14" t="s">
        <v>17</v>
      </c>
      <c r="C90" s="5" t="s">
        <v>153</v>
      </c>
      <c r="D90" s="29">
        <f t="shared" ref="D90:I90" si="24">SUM(D91:D94)</f>
        <v>34707.339999999997</v>
      </c>
      <c r="E90" s="29">
        <f>SUM(E91:E94)</f>
        <v>30679.3</v>
      </c>
      <c r="F90" s="29">
        <f t="shared" si="24"/>
        <v>28929.879999999997</v>
      </c>
      <c r="G90" s="10">
        <f t="shared" si="24"/>
        <v>28929.879999999997</v>
      </c>
      <c r="H90" s="10">
        <f t="shared" si="24"/>
        <v>28929.879999999997</v>
      </c>
      <c r="I90" s="10">
        <f t="shared" si="24"/>
        <v>28929.879999999997</v>
      </c>
      <c r="J90" s="10">
        <f t="shared" ref="J90:J94" si="25">SUM(D90:I90)</f>
        <v>181106.16</v>
      </c>
    </row>
    <row r="91" spans="2:10" ht="15.75" x14ac:dyDescent="0.25">
      <c r="B91" s="14" t="s">
        <v>21</v>
      </c>
      <c r="C91" s="5" t="s">
        <v>27</v>
      </c>
      <c r="D91" s="10">
        <v>695.88</v>
      </c>
      <c r="E91" s="10">
        <v>660.8</v>
      </c>
      <c r="F91" s="10">
        <v>670.8</v>
      </c>
      <c r="G91" s="10">
        <f t="shared" ref="G91:I91" si="26">G85</f>
        <v>670.8</v>
      </c>
      <c r="H91" s="10">
        <f t="shared" si="26"/>
        <v>670.8</v>
      </c>
      <c r="I91" s="10">
        <f t="shared" si="26"/>
        <v>670.8</v>
      </c>
      <c r="J91" s="10">
        <f t="shared" si="25"/>
        <v>4039.88</v>
      </c>
    </row>
    <row r="92" spans="2:10" ht="15.75" x14ac:dyDescent="0.25">
      <c r="B92" s="14" t="s">
        <v>22</v>
      </c>
      <c r="C92" s="5" t="s">
        <v>28</v>
      </c>
      <c r="D92" s="10">
        <v>25508.6</v>
      </c>
      <c r="E92" s="10">
        <v>21012.95</v>
      </c>
      <c r="F92" s="10">
        <v>18085.8</v>
      </c>
      <c r="G92" s="10">
        <v>18085.8</v>
      </c>
      <c r="H92" s="10">
        <v>18085.8</v>
      </c>
      <c r="I92" s="10">
        <v>18085.8</v>
      </c>
      <c r="J92" s="10">
        <f t="shared" si="25"/>
        <v>118864.75000000001</v>
      </c>
    </row>
    <row r="93" spans="2:10" ht="15.75" x14ac:dyDescent="0.25">
      <c r="B93" s="14" t="s">
        <v>32</v>
      </c>
      <c r="C93" s="5" t="s">
        <v>29</v>
      </c>
      <c r="D93" s="10">
        <v>8502.86</v>
      </c>
      <c r="E93" s="10">
        <v>9005.5499999999993</v>
      </c>
      <c r="F93" s="10">
        <v>10173.280000000001</v>
      </c>
      <c r="G93" s="10">
        <v>10173.280000000001</v>
      </c>
      <c r="H93" s="10">
        <v>10173.280000000001</v>
      </c>
      <c r="I93" s="10">
        <v>10173.280000000001</v>
      </c>
      <c r="J93" s="10">
        <f t="shared" si="25"/>
        <v>58201.53</v>
      </c>
    </row>
    <row r="94" spans="2:10" ht="15.75" x14ac:dyDescent="0.25">
      <c r="B94" s="14" t="s">
        <v>33</v>
      </c>
      <c r="C94" s="5" t="s">
        <v>30</v>
      </c>
      <c r="D94" s="10">
        <v>0</v>
      </c>
      <c r="E94" s="10">
        <v>0</v>
      </c>
      <c r="F94" s="10">
        <v>0</v>
      </c>
      <c r="G94" s="10">
        <v>0</v>
      </c>
      <c r="H94" s="10">
        <v>0</v>
      </c>
      <c r="I94" s="10">
        <v>0</v>
      </c>
      <c r="J94" s="10">
        <f t="shared" si="25"/>
        <v>0</v>
      </c>
    </row>
    <row r="95" spans="2:10" ht="19.5" customHeight="1" x14ac:dyDescent="0.25"/>
    <row r="96" spans="2:10" ht="32.25" customHeight="1" x14ac:dyDescent="0.25">
      <c r="I96" s="122" t="s">
        <v>228</v>
      </c>
      <c r="J96" s="122"/>
    </row>
    <row r="97" spans="2:10" ht="9.75" customHeight="1" x14ac:dyDescent="0.25">
      <c r="I97" s="19"/>
      <c r="J97" s="19"/>
    </row>
    <row r="98" spans="2:10" ht="23.25" customHeight="1" x14ac:dyDescent="0.25">
      <c r="B98" s="123" t="s">
        <v>245</v>
      </c>
      <c r="C98" s="123"/>
      <c r="D98" s="123"/>
      <c r="E98" s="123"/>
      <c r="F98" s="123"/>
      <c r="G98" s="123"/>
      <c r="H98" s="123"/>
      <c r="I98" s="123"/>
      <c r="J98" s="123"/>
    </row>
    <row r="99" spans="2:10" ht="18.75" x14ac:dyDescent="0.25">
      <c r="B99" s="2"/>
    </row>
    <row r="100" spans="2:10" ht="15.75" x14ac:dyDescent="0.25">
      <c r="B100" s="75" t="s">
        <v>31</v>
      </c>
      <c r="C100" s="119" t="s">
        <v>24</v>
      </c>
      <c r="D100" s="119" t="s">
        <v>25</v>
      </c>
      <c r="E100" s="119"/>
      <c r="F100" s="119"/>
      <c r="G100" s="119"/>
      <c r="H100" s="119"/>
      <c r="I100" s="119"/>
      <c r="J100" s="119"/>
    </row>
    <row r="101" spans="2:10" ht="15.75" x14ac:dyDescent="0.25">
      <c r="B101" s="76"/>
      <c r="C101" s="119"/>
      <c r="D101" s="4">
        <v>2025</v>
      </c>
      <c r="E101" s="4">
        <v>2026</v>
      </c>
      <c r="F101" s="4">
        <v>2027</v>
      </c>
      <c r="G101" s="4">
        <v>2028</v>
      </c>
      <c r="H101" s="4">
        <v>2029</v>
      </c>
      <c r="I101" s="4">
        <v>2030</v>
      </c>
      <c r="J101" s="4" t="s">
        <v>4</v>
      </c>
    </row>
    <row r="102" spans="2:10" x14ac:dyDescent="0.25">
      <c r="B102" s="9">
        <v>1</v>
      </c>
      <c r="C102" s="9">
        <v>2</v>
      </c>
      <c r="D102" s="9">
        <v>3</v>
      </c>
      <c r="E102" s="9">
        <v>4</v>
      </c>
      <c r="F102" s="9">
        <v>5</v>
      </c>
      <c r="G102" s="9">
        <v>6</v>
      </c>
      <c r="H102" s="9">
        <v>7</v>
      </c>
      <c r="I102" s="9">
        <v>8</v>
      </c>
      <c r="J102" s="9">
        <v>9</v>
      </c>
    </row>
    <row r="103" spans="2:10" ht="15.75" x14ac:dyDescent="0.25">
      <c r="B103" s="14">
        <v>1</v>
      </c>
      <c r="C103" s="15" t="s">
        <v>26</v>
      </c>
      <c r="D103" s="10">
        <v>206725.8</v>
      </c>
      <c r="E103" s="10">
        <v>138730.79999999999</v>
      </c>
      <c r="F103" s="10">
        <f>SUM(F104:F107)</f>
        <v>0</v>
      </c>
      <c r="G103" s="10">
        <f t="shared" ref="G103:I107" si="27">SUM(G104:G107)</f>
        <v>0</v>
      </c>
      <c r="H103" s="10">
        <f t="shared" si="27"/>
        <v>0</v>
      </c>
      <c r="I103" s="10">
        <f t="shared" si="27"/>
        <v>0</v>
      </c>
      <c r="J103" s="10">
        <f>SUM(D103:I103)</f>
        <v>345456.6</v>
      </c>
    </row>
    <row r="104" spans="2:10" ht="15.75" x14ac:dyDescent="0.25">
      <c r="B104" s="14" t="s">
        <v>17</v>
      </c>
      <c r="C104" s="5" t="s">
        <v>27</v>
      </c>
      <c r="D104" s="10">
        <f>D110+D116+D122+D128</f>
        <v>2978.72</v>
      </c>
      <c r="E104" s="10">
        <f>E110+E116+E122+E128</f>
        <v>27.72</v>
      </c>
      <c r="F104" s="10">
        <f>SUM(F105:F107)</f>
        <v>0</v>
      </c>
      <c r="G104" s="10">
        <f t="shared" si="27"/>
        <v>0</v>
      </c>
      <c r="H104" s="10">
        <f t="shared" si="27"/>
        <v>0</v>
      </c>
      <c r="I104" s="10">
        <f t="shared" si="27"/>
        <v>0</v>
      </c>
      <c r="J104" s="10">
        <f t="shared" ref="J104:J107" si="28">SUM(D104:I104)</f>
        <v>3006.4399999999996</v>
      </c>
    </row>
    <row r="105" spans="2:10" ht="15.75" x14ac:dyDescent="0.25">
      <c r="B105" s="14" t="s">
        <v>18</v>
      </c>
      <c r="C105" s="5" t="s">
        <v>28</v>
      </c>
      <c r="D105" s="10">
        <f t="shared" ref="D105:D107" si="29">D111+D117+D123+D129</f>
        <v>100415.5</v>
      </c>
      <c r="E105" s="10">
        <f>E111+E117+E123</f>
        <v>90157</v>
      </c>
      <c r="F105" s="10">
        <f t="shared" ref="F105" si="30">SUM(F106:F109)</f>
        <v>0</v>
      </c>
      <c r="G105" s="10">
        <f t="shared" si="27"/>
        <v>0</v>
      </c>
      <c r="H105" s="10">
        <f t="shared" si="27"/>
        <v>0</v>
      </c>
      <c r="I105" s="10">
        <f t="shared" si="27"/>
        <v>0</v>
      </c>
      <c r="J105" s="10">
        <f t="shared" si="28"/>
        <v>190572.5</v>
      </c>
    </row>
    <row r="106" spans="2:10" ht="15.75" x14ac:dyDescent="0.25">
      <c r="B106" s="14" t="s">
        <v>19</v>
      </c>
      <c r="C106" s="5" t="s">
        <v>29</v>
      </c>
      <c r="D106" s="10">
        <f t="shared" si="29"/>
        <v>103331.7</v>
      </c>
      <c r="E106" s="10">
        <f>E112+E118+E124</f>
        <v>48546.100000000006</v>
      </c>
      <c r="F106" s="10">
        <f t="shared" ref="F106" si="31">SUM(F107:F110)</f>
        <v>0</v>
      </c>
      <c r="G106" s="10">
        <f t="shared" si="27"/>
        <v>0</v>
      </c>
      <c r="H106" s="10">
        <f t="shared" si="27"/>
        <v>0</v>
      </c>
      <c r="I106" s="10">
        <f t="shared" si="27"/>
        <v>0</v>
      </c>
      <c r="J106" s="10">
        <f t="shared" si="28"/>
        <v>151877.79999999999</v>
      </c>
    </row>
    <row r="107" spans="2:10" ht="15.75" x14ac:dyDescent="0.25">
      <c r="B107" s="14" t="s">
        <v>20</v>
      </c>
      <c r="C107" s="5" t="s">
        <v>30</v>
      </c>
      <c r="D107" s="10">
        <f t="shared" si="29"/>
        <v>0</v>
      </c>
      <c r="E107" s="10">
        <v>0</v>
      </c>
      <c r="F107" s="10">
        <f t="shared" ref="F107" si="32">SUM(F108:F111)</f>
        <v>0</v>
      </c>
      <c r="G107" s="10">
        <f t="shared" si="27"/>
        <v>0</v>
      </c>
      <c r="H107" s="10">
        <f t="shared" si="27"/>
        <v>0</v>
      </c>
      <c r="I107" s="10">
        <f t="shared" si="27"/>
        <v>0</v>
      </c>
      <c r="J107" s="10">
        <f t="shared" si="28"/>
        <v>0</v>
      </c>
    </row>
    <row r="108" spans="2:10" ht="31.5" customHeight="1" x14ac:dyDescent="0.25">
      <c r="B108" s="121" t="s">
        <v>92</v>
      </c>
      <c r="C108" s="121"/>
      <c r="D108" s="121"/>
      <c r="E108" s="121"/>
      <c r="F108" s="121"/>
      <c r="G108" s="121"/>
      <c r="H108" s="121"/>
      <c r="I108" s="121"/>
      <c r="J108" s="121"/>
    </row>
    <row r="109" spans="2:10" ht="93" customHeight="1" x14ac:dyDescent="0.25">
      <c r="B109" s="14" t="s">
        <v>17</v>
      </c>
      <c r="C109" s="5" t="s">
        <v>161</v>
      </c>
      <c r="D109" s="10">
        <v>589.70000000000005</v>
      </c>
      <c r="E109" s="10">
        <f>E110+E111+E112</f>
        <v>0</v>
      </c>
      <c r="F109" s="10">
        <f>SUM(F110:F113)</f>
        <v>0</v>
      </c>
      <c r="G109" s="10">
        <f>SUM(G110:G113)</f>
        <v>0</v>
      </c>
      <c r="H109" s="10">
        <f>SUM(H110:H113)</f>
        <v>0</v>
      </c>
      <c r="I109" s="10">
        <f>SUM(I110:I113)</f>
        <v>0</v>
      </c>
      <c r="J109" s="10">
        <f t="shared" ref="J109:J119" si="33">SUM(D109:I109)</f>
        <v>589.70000000000005</v>
      </c>
    </row>
    <row r="110" spans="2:10" ht="15.75" x14ac:dyDescent="0.25">
      <c r="B110" s="14" t="s">
        <v>21</v>
      </c>
      <c r="C110" s="5" t="s">
        <v>27</v>
      </c>
      <c r="D110" s="10">
        <v>35.4</v>
      </c>
      <c r="E110" s="10">
        <v>0</v>
      </c>
      <c r="F110" s="10">
        <v>0</v>
      </c>
      <c r="G110" s="10">
        <v>0</v>
      </c>
      <c r="H110" s="10">
        <v>0</v>
      </c>
      <c r="I110" s="10">
        <v>0</v>
      </c>
      <c r="J110" s="10">
        <f t="shared" si="33"/>
        <v>35.4</v>
      </c>
    </row>
    <row r="111" spans="2:10" ht="15.75" x14ac:dyDescent="0.25">
      <c r="B111" s="14" t="s">
        <v>22</v>
      </c>
      <c r="C111" s="5" t="s">
        <v>28</v>
      </c>
      <c r="D111" s="10">
        <v>521.1</v>
      </c>
      <c r="E111" s="10">
        <v>0</v>
      </c>
      <c r="F111" s="10">
        <v>0</v>
      </c>
      <c r="G111" s="10">
        <v>0</v>
      </c>
      <c r="H111" s="10">
        <v>0</v>
      </c>
      <c r="I111" s="10">
        <v>0</v>
      </c>
      <c r="J111" s="10">
        <f t="shared" si="33"/>
        <v>521.1</v>
      </c>
    </row>
    <row r="112" spans="2:10" ht="15.75" x14ac:dyDescent="0.25">
      <c r="B112" s="14" t="s">
        <v>32</v>
      </c>
      <c r="C112" s="5" t="s">
        <v>29</v>
      </c>
      <c r="D112" s="10">
        <v>33.299999999999997</v>
      </c>
      <c r="E112" s="10">
        <v>0</v>
      </c>
      <c r="F112" s="10">
        <v>0</v>
      </c>
      <c r="G112" s="10">
        <v>0</v>
      </c>
      <c r="H112" s="10">
        <v>0</v>
      </c>
      <c r="I112" s="10">
        <v>0</v>
      </c>
      <c r="J112" s="10">
        <f t="shared" si="33"/>
        <v>33.299999999999997</v>
      </c>
    </row>
    <row r="113" spans="2:10" ht="15.75" x14ac:dyDescent="0.25">
      <c r="B113" s="14" t="s">
        <v>33</v>
      </c>
      <c r="C113" s="5" t="s">
        <v>30</v>
      </c>
      <c r="D113" s="10">
        <v>0</v>
      </c>
      <c r="E113" s="10">
        <v>0</v>
      </c>
      <c r="F113" s="10">
        <v>0</v>
      </c>
      <c r="G113" s="10">
        <v>0</v>
      </c>
      <c r="H113" s="10">
        <v>0</v>
      </c>
      <c r="I113" s="10">
        <v>0</v>
      </c>
      <c r="J113" s="10">
        <f t="shared" si="33"/>
        <v>0</v>
      </c>
    </row>
    <row r="114" spans="2:10" ht="48" customHeight="1" x14ac:dyDescent="0.25">
      <c r="B114" s="115" t="s">
        <v>292</v>
      </c>
      <c r="C114" s="116"/>
      <c r="D114" s="116"/>
      <c r="E114" s="116"/>
      <c r="F114" s="116"/>
      <c r="G114" s="116"/>
      <c r="H114" s="116"/>
      <c r="I114" s="116"/>
      <c r="J114" s="117"/>
    </row>
    <row r="115" spans="2:10" ht="129" customHeight="1" x14ac:dyDescent="0.25">
      <c r="B115" s="14" t="s">
        <v>35</v>
      </c>
      <c r="C115" s="5" t="s">
        <v>293</v>
      </c>
      <c r="D115" s="10">
        <v>22671.3</v>
      </c>
      <c r="E115" s="10">
        <v>26159</v>
      </c>
      <c r="F115" s="10">
        <v>0</v>
      </c>
      <c r="G115" s="10">
        <v>0</v>
      </c>
      <c r="H115" s="10">
        <v>0</v>
      </c>
      <c r="I115" s="10">
        <v>0</v>
      </c>
      <c r="J115" s="10">
        <f t="shared" si="33"/>
        <v>48830.3</v>
      </c>
    </row>
    <row r="116" spans="2:10" ht="15.75" x14ac:dyDescent="0.25">
      <c r="B116" s="14" t="s">
        <v>63</v>
      </c>
      <c r="C116" s="5" t="s">
        <v>27</v>
      </c>
      <c r="D116" s="10">
        <v>4.5199999999999996</v>
      </c>
      <c r="E116" s="10">
        <v>5.22</v>
      </c>
      <c r="F116" s="10">
        <v>0</v>
      </c>
      <c r="G116" s="10">
        <v>0</v>
      </c>
      <c r="H116" s="10">
        <v>0</v>
      </c>
      <c r="I116" s="10">
        <v>0</v>
      </c>
      <c r="J116" s="10">
        <f t="shared" si="33"/>
        <v>9.7399999999999984</v>
      </c>
    </row>
    <row r="117" spans="2:10" ht="15.75" x14ac:dyDescent="0.25">
      <c r="B117" s="14" t="s">
        <v>64</v>
      </c>
      <c r="C117" s="5" t="s">
        <v>28</v>
      </c>
      <c r="D117" s="10">
        <v>17000</v>
      </c>
      <c r="E117" s="10">
        <v>17000</v>
      </c>
      <c r="F117" s="10">
        <v>0</v>
      </c>
      <c r="G117" s="10">
        <v>0</v>
      </c>
      <c r="H117" s="10">
        <v>0</v>
      </c>
      <c r="I117" s="10">
        <v>0</v>
      </c>
      <c r="J117" s="10">
        <f t="shared" si="33"/>
        <v>34000</v>
      </c>
    </row>
    <row r="118" spans="2:10" ht="15.75" x14ac:dyDescent="0.25">
      <c r="B118" s="14" t="s">
        <v>65</v>
      </c>
      <c r="C118" s="5" t="s">
        <v>29</v>
      </c>
      <c r="D118" s="10">
        <v>5666.8</v>
      </c>
      <c r="E118" s="10">
        <v>9153.7999999999993</v>
      </c>
      <c r="F118" s="10">
        <v>0</v>
      </c>
      <c r="G118" s="10">
        <v>0</v>
      </c>
      <c r="H118" s="10">
        <v>0</v>
      </c>
      <c r="I118" s="10">
        <v>0</v>
      </c>
      <c r="J118" s="10">
        <f t="shared" si="33"/>
        <v>14820.599999999999</v>
      </c>
    </row>
    <row r="119" spans="2:10" ht="15.75" x14ac:dyDescent="0.25">
      <c r="B119" s="14" t="s">
        <v>66</v>
      </c>
      <c r="C119" s="5" t="s">
        <v>30</v>
      </c>
      <c r="D119" s="10">
        <v>0</v>
      </c>
      <c r="E119" s="10">
        <v>0</v>
      </c>
      <c r="F119" s="10">
        <v>0</v>
      </c>
      <c r="G119" s="10">
        <v>0</v>
      </c>
      <c r="H119" s="10">
        <v>0</v>
      </c>
      <c r="I119" s="10">
        <v>0</v>
      </c>
      <c r="J119" s="10">
        <f t="shared" si="33"/>
        <v>0</v>
      </c>
    </row>
    <row r="120" spans="2:10" ht="15.75" x14ac:dyDescent="0.25">
      <c r="B120" s="115" t="s">
        <v>246</v>
      </c>
      <c r="C120" s="116"/>
      <c r="D120" s="116"/>
      <c r="E120" s="116"/>
      <c r="F120" s="116"/>
      <c r="G120" s="116"/>
      <c r="H120" s="116"/>
      <c r="I120" s="116"/>
      <c r="J120" s="117"/>
    </row>
    <row r="121" spans="2:10" ht="78.75" x14ac:dyDescent="0.25">
      <c r="B121" s="14" t="s">
        <v>36</v>
      </c>
      <c r="C121" s="5" t="s">
        <v>276</v>
      </c>
      <c r="D121" s="10">
        <v>110548.1</v>
      </c>
      <c r="E121" s="10">
        <v>112571.8</v>
      </c>
      <c r="F121" s="10">
        <v>0</v>
      </c>
      <c r="G121" s="10">
        <v>0</v>
      </c>
      <c r="H121" s="10">
        <v>0</v>
      </c>
      <c r="I121" s="10">
        <v>0</v>
      </c>
      <c r="J121" s="10">
        <f t="shared" ref="J121:J125" si="34">SUM(D121:I121)</f>
        <v>223119.90000000002</v>
      </c>
    </row>
    <row r="122" spans="2:10" ht="15.75" x14ac:dyDescent="0.25">
      <c r="B122" s="14" t="s">
        <v>93</v>
      </c>
      <c r="C122" s="5" t="s">
        <v>27</v>
      </c>
      <c r="D122" s="10">
        <v>22.1</v>
      </c>
      <c r="E122" s="10">
        <v>22.5</v>
      </c>
      <c r="F122" s="10">
        <v>0</v>
      </c>
      <c r="G122" s="10">
        <v>0</v>
      </c>
      <c r="H122" s="10">
        <v>0</v>
      </c>
      <c r="I122" s="10">
        <v>0</v>
      </c>
      <c r="J122" s="10">
        <f t="shared" si="34"/>
        <v>44.6</v>
      </c>
    </row>
    <row r="123" spans="2:10" ht="15.75" x14ac:dyDescent="0.25">
      <c r="B123" s="14" t="s">
        <v>94</v>
      </c>
      <c r="C123" s="5" t="s">
        <v>28</v>
      </c>
      <c r="D123" s="10">
        <v>82894.399999999994</v>
      </c>
      <c r="E123" s="10">
        <v>73157</v>
      </c>
      <c r="F123" s="10">
        <v>0</v>
      </c>
      <c r="G123" s="10">
        <v>0</v>
      </c>
      <c r="H123" s="10">
        <v>0</v>
      </c>
      <c r="I123" s="10">
        <v>0</v>
      </c>
      <c r="J123" s="10">
        <f t="shared" si="34"/>
        <v>156051.4</v>
      </c>
    </row>
    <row r="124" spans="2:10" ht="15.75" x14ac:dyDescent="0.25">
      <c r="B124" s="14" t="s">
        <v>95</v>
      </c>
      <c r="C124" s="5" t="s">
        <v>29</v>
      </c>
      <c r="D124" s="10">
        <v>27631.599999999999</v>
      </c>
      <c r="E124" s="10">
        <v>39392.300000000003</v>
      </c>
      <c r="F124" s="10">
        <v>0</v>
      </c>
      <c r="G124" s="10">
        <v>0</v>
      </c>
      <c r="H124" s="10">
        <v>0</v>
      </c>
      <c r="I124" s="10">
        <v>0</v>
      </c>
      <c r="J124" s="10">
        <f t="shared" si="34"/>
        <v>67023.899999999994</v>
      </c>
    </row>
    <row r="125" spans="2:10" ht="15.75" x14ac:dyDescent="0.25">
      <c r="B125" s="14" t="s">
        <v>96</v>
      </c>
      <c r="C125" s="5" t="s">
        <v>30</v>
      </c>
      <c r="D125" s="10">
        <v>0</v>
      </c>
      <c r="E125" s="10">
        <v>0</v>
      </c>
      <c r="F125" s="10">
        <v>0</v>
      </c>
      <c r="G125" s="10">
        <v>0</v>
      </c>
      <c r="H125" s="10">
        <v>0</v>
      </c>
      <c r="I125" s="10">
        <v>0</v>
      </c>
      <c r="J125" s="10">
        <f t="shared" si="34"/>
        <v>0</v>
      </c>
    </row>
    <row r="126" spans="2:10" ht="39" customHeight="1" x14ac:dyDescent="0.25">
      <c r="B126" s="115" t="s">
        <v>247</v>
      </c>
      <c r="C126" s="116"/>
      <c r="D126" s="116"/>
      <c r="E126" s="116"/>
      <c r="F126" s="116"/>
      <c r="G126" s="116"/>
      <c r="H126" s="116"/>
      <c r="I126" s="116"/>
      <c r="J126" s="117"/>
    </row>
    <row r="127" spans="2:10" ht="94.5" customHeight="1" x14ac:dyDescent="0.25">
      <c r="B127" s="14" t="s">
        <v>37</v>
      </c>
      <c r="C127" s="5" t="s">
        <v>277</v>
      </c>
      <c r="D127" s="10">
        <v>72916.7</v>
      </c>
      <c r="E127" s="10">
        <f>E128+E129+E130</f>
        <v>0</v>
      </c>
      <c r="F127" s="10">
        <f>SUM(F128:F131)</f>
        <v>0</v>
      </c>
      <c r="G127" s="10">
        <f>SUM(G128:G131)</f>
        <v>0</v>
      </c>
      <c r="H127" s="10">
        <f>SUM(H128:H131)</f>
        <v>0</v>
      </c>
      <c r="I127" s="10">
        <f>SUM(I128:I131)</f>
        <v>0</v>
      </c>
      <c r="J127" s="10">
        <f t="shared" ref="J127" si="35">SUM(D127:I127)</f>
        <v>72916.7</v>
      </c>
    </row>
    <row r="128" spans="2:10" ht="15.75" x14ac:dyDescent="0.25">
      <c r="B128" s="14" t="s">
        <v>97</v>
      </c>
      <c r="C128" s="5" t="s">
        <v>27</v>
      </c>
      <c r="D128" s="10">
        <v>2916.7</v>
      </c>
      <c r="E128" s="10">
        <v>0</v>
      </c>
      <c r="F128" s="10">
        <v>0</v>
      </c>
      <c r="G128" s="10">
        <v>0</v>
      </c>
      <c r="H128" s="10">
        <v>0</v>
      </c>
      <c r="I128" s="10">
        <v>0</v>
      </c>
      <c r="J128" s="10">
        <f t="shared" ref="J128:J131" si="36">SUM(D128:I128)</f>
        <v>2916.7</v>
      </c>
    </row>
    <row r="129" spans="2:10" ht="15.75" x14ac:dyDescent="0.25">
      <c r="B129" s="14" t="s">
        <v>98</v>
      </c>
      <c r="C129" s="5" t="s">
        <v>28</v>
      </c>
      <c r="D129" s="10">
        <v>0</v>
      </c>
      <c r="E129" s="10">
        <v>0</v>
      </c>
      <c r="F129" s="10">
        <v>0</v>
      </c>
      <c r="G129" s="10">
        <v>0</v>
      </c>
      <c r="H129" s="10">
        <v>0</v>
      </c>
      <c r="I129" s="10">
        <v>0</v>
      </c>
      <c r="J129" s="10">
        <f t="shared" si="36"/>
        <v>0</v>
      </c>
    </row>
    <row r="130" spans="2:10" ht="15.75" x14ac:dyDescent="0.25">
      <c r="B130" s="14" t="s">
        <v>99</v>
      </c>
      <c r="C130" s="5" t="s">
        <v>29</v>
      </c>
      <c r="D130" s="10">
        <v>70000</v>
      </c>
      <c r="E130" s="10">
        <v>0</v>
      </c>
      <c r="F130" s="10">
        <v>0</v>
      </c>
      <c r="G130" s="10">
        <v>0</v>
      </c>
      <c r="H130" s="10">
        <v>0</v>
      </c>
      <c r="I130" s="10">
        <v>0</v>
      </c>
      <c r="J130" s="10">
        <f t="shared" si="36"/>
        <v>70000</v>
      </c>
    </row>
    <row r="131" spans="2:10" ht="15.75" x14ac:dyDescent="0.25">
      <c r="B131" s="14" t="s">
        <v>100</v>
      </c>
      <c r="C131" s="5" t="s">
        <v>30</v>
      </c>
      <c r="D131" s="10">
        <v>0</v>
      </c>
      <c r="E131" s="10">
        <v>0</v>
      </c>
      <c r="F131" s="10">
        <v>0</v>
      </c>
      <c r="G131" s="10">
        <v>0</v>
      </c>
      <c r="H131" s="10">
        <v>0</v>
      </c>
      <c r="I131" s="10">
        <v>0</v>
      </c>
      <c r="J131" s="10">
        <f t="shared" si="36"/>
        <v>0</v>
      </c>
    </row>
    <row r="132" spans="2:10" ht="15" customHeight="1" x14ac:dyDescent="0.25">
      <c r="B132" s="23"/>
      <c r="C132" s="24"/>
      <c r="D132" s="25"/>
      <c r="E132" s="25"/>
      <c r="F132" s="25"/>
      <c r="G132" s="25"/>
      <c r="H132" s="25"/>
      <c r="I132" s="25"/>
      <c r="J132" s="25"/>
    </row>
    <row r="133" spans="2:10" ht="15.75" hidden="1" x14ac:dyDescent="0.25">
      <c r="B133" s="23"/>
      <c r="C133" s="24"/>
      <c r="D133" s="25"/>
      <c r="E133" s="25"/>
      <c r="F133" s="25"/>
      <c r="G133" s="25"/>
      <c r="H133" s="25"/>
      <c r="I133" s="25"/>
      <c r="J133" s="25"/>
    </row>
    <row r="134" spans="2:10" ht="34.5" customHeight="1" x14ac:dyDescent="0.25">
      <c r="I134" s="122" t="s">
        <v>248</v>
      </c>
      <c r="J134" s="122"/>
    </row>
    <row r="135" spans="2:10" ht="12.75" customHeight="1" x14ac:dyDescent="0.25">
      <c r="I135" s="19"/>
      <c r="J135" s="19"/>
    </row>
    <row r="136" spans="2:10" ht="18.75" customHeight="1" x14ac:dyDescent="0.25">
      <c r="B136" s="123" t="s">
        <v>249</v>
      </c>
      <c r="C136" s="123"/>
      <c r="D136" s="123"/>
      <c r="E136" s="123"/>
      <c r="F136" s="123"/>
      <c r="G136" s="123"/>
      <c r="H136" s="123"/>
      <c r="I136" s="123"/>
      <c r="J136" s="123"/>
    </row>
    <row r="137" spans="2:10" ht="18.75" x14ac:dyDescent="0.25">
      <c r="B137" s="2"/>
    </row>
    <row r="138" spans="2:10" ht="15.75" x14ac:dyDescent="0.25">
      <c r="B138" s="75" t="s">
        <v>31</v>
      </c>
      <c r="C138" s="119" t="s">
        <v>24</v>
      </c>
      <c r="D138" s="119" t="s">
        <v>25</v>
      </c>
      <c r="E138" s="119"/>
      <c r="F138" s="119"/>
      <c r="G138" s="119"/>
      <c r="H138" s="119"/>
      <c r="I138" s="119"/>
      <c r="J138" s="119"/>
    </row>
    <row r="139" spans="2:10" ht="15.75" x14ac:dyDescent="0.25">
      <c r="B139" s="76"/>
      <c r="C139" s="119"/>
      <c r="D139" s="4">
        <v>2025</v>
      </c>
      <c r="E139" s="4">
        <v>2026</v>
      </c>
      <c r="F139" s="4">
        <v>2027</v>
      </c>
      <c r="G139" s="4">
        <v>2028</v>
      </c>
      <c r="H139" s="4">
        <v>2029</v>
      </c>
      <c r="I139" s="4">
        <v>2030</v>
      </c>
      <c r="J139" s="4" t="s">
        <v>4</v>
      </c>
    </row>
    <row r="140" spans="2:10" x14ac:dyDescent="0.25">
      <c r="B140" s="9">
        <v>1</v>
      </c>
      <c r="C140" s="9">
        <v>2</v>
      </c>
      <c r="D140" s="9">
        <v>3</v>
      </c>
      <c r="E140" s="9">
        <v>4</v>
      </c>
      <c r="F140" s="9">
        <v>5</v>
      </c>
      <c r="G140" s="9">
        <v>6</v>
      </c>
      <c r="H140" s="9">
        <v>7</v>
      </c>
      <c r="I140" s="9">
        <v>8</v>
      </c>
      <c r="J140" s="9">
        <v>9</v>
      </c>
    </row>
    <row r="141" spans="2:10" ht="15.75" x14ac:dyDescent="0.25">
      <c r="B141" s="14">
        <v>1</v>
      </c>
      <c r="C141" s="15" t="s">
        <v>26</v>
      </c>
      <c r="D141" s="10">
        <v>55124</v>
      </c>
      <c r="E141" s="10">
        <v>54811.9</v>
      </c>
      <c r="F141" s="10">
        <f t="shared" ref="F141:I141" si="37">SUM(F142:F145)</f>
        <v>54807.6</v>
      </c>
      <c r="G141" s="10">
        <f t="shared" si="37"/>
        <v>0</v>
      </c>
      <c r="H141" s="10">
        <f t="shared" si="37"/>
        <v>0</v>
      </c>
      <c r="I141" s="10">
        <f t="shared" si="37"/>
        <v>0</v>
      </c>
      <c r="J141" s="10">
        <f>SUM(D141:I141)</f>
        <v>164743.5</v>
      </c>
    </row>
    <row r="142" spans="2:10" ht="15.75" x14ac:dyDescent="0.25">
      <c r="B142" s="14" t="s">
        <v>17</v>
      </c>
      <c r="C142" s="5" t="s">
        <v>27</v>
      </c>
      <c r="D142" s="10">
        <f>D148+D154+D160</f>
        <v>0</v>
      </c>
      <c r="E142" s="10">
        <f>E148+E154+E160</f>
        <v>0</v>
      </c>
      <c r="F142" s="10">
        <f>F148+F154+F160</f>
        <v>0</v>
      </c>
      <c r="G142" s="10">
        <f t="shared" ref="G142:I142" si="38">SUM(G143:G146)</f>
        <v>0</v>
      </c>
      <c r="H142" s="10">
        <f t="shared" si="38"/>
        <v>0</v>
      </c>
      <c r="I142" s="10">
        <f t="shared" si="38"/>
        <v>0</v>
      </c>
      <c r="J142" s="10">
        <f t="shared" ref="J142:J145" si="39">SUM(D142:I142)</f>
        <v>0</v>
      </c>
    </row>
    <row r="143" spans="2:10" ht="15.75" x14ac:dyDescent="0.25">
      <c r="B143" s="14" t="s">
        <v>18</v>
      </c>
      <c r="C143" s="5" t="s">
        <v>28</v>
      </c>
      <c r="D143" s="10">
        <f t="shared" ref="D143:F145" si="40">D149+D155+D161</f>
        <v>54935.6</v>
      </c>
      <c r="E143" s="10">
        <f t="shared" si="40"/>
        <v>54461.2</v>
      </c>
      <c r="F143" s="10">
        <f t="shared" si="40"/>
        <v>54288.299999999996</v>
      </c>
      <c r="G143" s="10">
        <f t="shared" ref="G143:I143" si="41">SUM(G144:G147)</f>
        <v>0</v>
      </c>
      <c r="H143" s="10">
        <f t="shared" si="41"/>
        <v>0</v>
      </c>
      <c r="I143" s="10">
        <f t="shared" si="41"/>
        <v>0</v>
      </c>
      <c r="J143" s="10">
        <f t="shared" si="39"/>
        <v>163685.09999999998</v>
      </c>
    </row>
    <row r="144" spans="2:10" ht="15.75" x14ac:dyDescent="0.25">
      <c r="B144" s="14" t="s">
        <v>19</v>
      </c>
      <c r="C144" s="5" t="s">
        <v>29</v>
      </c>
      <c r="D144" s="10">
        <f t="shared" si="40"/>
        <v>188.4</v>
      </c>
      <c r="E144" s="10">
        <f t="shared" si="40"/>
        <v>350.6</v>
      </c>
      <c r="F144" s="10">
        <f t="shared" si="40"/>
        <v>519.29999999999995</v>
      </c>
      <c r="G144" s="10">
        <f t="shared" ref="G144:I144" si="42">SUM(G145:G148)</f>
        <v>0</v>
      </c>
      <c r="H144" s="10">
        <f t="shared" si="42"/>
        <v>0</v>
      </c>
      <c r="I144" s="10">
        <f t="shared" si="42"/>
        <v>0</v>
      </c>
      <c r="J144" s="10">
        <f t="shared" si="39"/>
        <v>1058.3</v>
      </c>
    </row>
    <row r="145" spans="2:10" ht="15.75" x14ac:dyDescent="0.25">
      <c r="B145" s="14" t="s">
        <v>20</v>
      </c>
      <c r="C145" s="5" t="s">
        <v>30</v>
      </c>
      <c r="D145" s="10">
        <f t="shared" si="40"/>
        <v>0</v>
      </c>
      <c r="E145" s="10">
        <f t="shared" si="40"/>
        <v>0</v>
      </c>
      <c r="F145" s="10">
        <f t="shared" si="40"/>
        <v>0</v>
      </c>
      <c r="G145" s="10">
        <f t="shared" ref="G145:I145" si="43">SUM(G146:G149)</f>
        <v>0</v>
      </c>
      <c r="H145" s="10">
        <f t="shared" si="43"/>
        <v>0</v>
      </c>
      <c r="I145" s="10">
        <f t="shared" si="43"/>
        <v>0</v>
      </c>
      <c r="J145" s="10">
        <f t="shared" si="39"/>
        <v>0</v>
      </c>
    </row>
    <row r="146" spans="2:10" ht="44.25" customHeight="1" x14ac:dyDescent="0.25">
      <c r="B146" s="121" t="s">
        <v>317</v>
      </c>
      <c r="C146" s="121"/>
      <c r="D146" s="121"/>
      <c r="E146" s="121"/>
      <c r="F146" s="121"/>
      <c r="G146" s="121"/>
      <c r="H146" s="121"/>
      <c r="I146" s="121"/>
      <c r="J146" s="121"/>
    </row>
    <row r="147" spans="2:10" ht="187.5" customHeight="1" x14ac:dyDescent="0.25">
      <c r="B147" s="14" t="s">
        <v>17</v>
      </c>
      <c r="C147" s="5" t="s">
        <v>314</v>
      </c>
      <c r="D147" s="10">
        <v>1356</v>
      </c>
      <c r="E147" s="10">
        <v>1356</v>
      </c>
      <c r="F147" s="10">
        <v>1356</v>
      </c>
      <c r="G147" s="10">
        <f t="shared" ref="G147:I147" si="44">SUM(G148:G151)</f>
        <v>0</v>
      </c>
      <c r="H147" s="10">
        <f t="shared" si="44"/>
        <v>0</v>
      </c>
      <c r="I147" s="10">
        <f t="shared" si="44"/>
        <v>0</v>
      </c>
      <c r="J147" s="10">
        <f t="shared" ref="J147:J151" si="45">SUM(D147:I147)</f>
        <v>4068</v>
      </c>
    </row>
    <row r="148" spans="2:10" ht="15.75" x14ac:dyDescent="0.25">
      <c r="B148" s="14" t="s">
        <v>21</v>
      </c>
      <c r="C148" s="5" t="s">
        <v>27</v>
      </c>
      <c r="D148" s="10">
        <v>0</v>
      </c>
      <c r="E148" s="10">
        <v>0</v>
      </c>
      <c r="F148" s="10">
        <v>0</v>
      </c>
      <c r="G148" s="10">
        <v>0</v>
      </c>
      <c r="H148" s="10">
        <v>0</v>
      </c>
      <c r="I148" s="10">
        <v>0</v>
      </c>
      <c r="J148" s="10">
        <f t="shared" si="45"/>
        <v>0</v>
      </c>
    </row>
    <row r="149" spans="2:10" ht="15.75" x14ac:dyDescent="0.25">
      <c r="B149" s="14" t="s">
        <v>22</v>
      </c>
      <c r="C149" s="5" t="s">
        <v>28</v>
      </c>
      <c r="D149" s="10">
        <v>1356</v>
      </c>
      <c r="E149" s="10">
        <v>1356</v>
      </c>
      <c r="F149" s="10">
        <v>1356</v>
      </c>
      <c r="G149" s="10">
        <v>0</v>
      </c>
      <c r="H149" s="10">
        <v>0</v>
      </c>
      <c r="I149" s="10">
        <v>0</v>
      </c>
      <c r="J149" s="10">
        <f t="shared" si="45"/>
        <v>4068</v>
      </c>
    </row>
    <row r="150" spans="2:10" ht="15.75" x14ac:dyDescent="0.25">
      <c r="B150" s="14" t="s">
        <v>32</v>
      </c>
      <c r="C150" s="5" t="s">
        <v>29</v>
      </c>
      <c r="D150" s="10">
        <v>0</v>
      </c>
      <c r="E150" s="10">
        <v>0</v>
      </c>
      <c r="F150" s="10">
        <v>0</v>
      </c>
      <c r="G150" s="10">
        <v>0</v>
      </c>
      <c r="H150" s="10">
        <v>0</v>
      </c>
      <c r="I150" s="10">
        <v>0</v>
      </c>
      <c r="J150" s="10">
        <f t="shared" si="45"/>
        <v>0</v>
      </c>
    </row>
    <row r="151" spans="2:10" ht="15.75" x14ac:dyDescent="0.25">
      <c r="B151" s="14" t="s">
        <v>33</v>
      </c>
      <c r="C151" s="5" t="s">
        <v>30</v>
      </c>
      <c r="D151" s="10">
        <v>0</v>
      </c>
      <c r="E151" s="10">
        <v>0</v>
      </c>
      <c r="F151" s="10">
        <v>0</v>
      </c>
      <c r="G151" s="10">
        <v>0</v>
      </c>
      <c r="H151" s="10">
        <v>0</v>
      </c>
      <c r="I151" s="10">
        <v>0</v>
      </c>
      <c r="J151" s="10">
        <f t="shared" si="45"/>
        <v>0</v>
      </c>
    </row>
    <row r="152" spans="2:10" ht="38.25" customHeight="1" x14ac:dyDescent="0.25">
      <c r="B152" s="118" t="s">
        <v>86</v>
      </c>
      <c r="C152" s="118"/>
      <c r="D152" s="118"/>
      <c r="E152" s="118"/>
      <c r="F152" s="118"/>
      <c r="G152" s="118"/>
      <c r="H152" s="118"/>
      <c r="I152" s="118"/>
      <c r="J152" s="118"/>
    </row>
    <row r="153" spans="2:10" ht="120" customHeight="1" x14ac:dyDescent="0.25">
      <c r="B153" s="14" t="s">
        <v>35</v>
      </c>
      <c r="C153" s="5" t="s">
        <v>162</v>
      </c>
      <c r="D153" s="10">
        <v>3140</v>
      </c>
      <c r="E153" s="10">
        <v>3187.7</v>
      </c>
      <c r="F153" s="10">
        <v>3243.3</v>
      </c>
      <c r="G153" s="10">
        <f t="shared" ref="G153:I153" si="46">SUM(G154:G157)</f>
        <v>0</v>
      </c>
      <c r="H153" s="10">
        <f t="shared" si="46"/>
        <v>0</v>
      </c>
      <c r="I153" s="10">
        <f t="shared" si="46"/>
        <v>0</v>
      </c>
      <c r="J153" s="10">
        <f t="shared" ref="J153:J157" si="47">SUM(D153:I153)</f>
        <v>9571</v>
      </c>
    </row>
    <row r="154" spans="2:10" ht="15.75" x14ac:dyDescent="0.25">
      <c r="B154" s="14" t="s">
        <v>63</v>
      </c>
      <c r="C154" s="5" t="s">
        <v>27</v>
      </c>
      <c r="D154" s="10">
        <v>0</v>
      </c>
      <c r="E154" s="10">
        <v>0</v>
      </c>
      <c r="F154" s="10">
        <v>0</v>
      </c>
      <c r="G154" s="10">
        <v>0</v>
      </c>
      <c r="H154" s="10">
        <v>0</v>
      </c>
      <c r="I154" s="10">
        <v>0</v>
      </c>
      <c r="J154" s="10">
        <f t="shared" si="47"/>
        <v>0</v>
      </c>
    </row>
    <row r="155" spans="2:10" ht="15.75" x14ac:dyDescent="0.25">
      <c r="B155" s="14" t="s">
        <v>64</v>
      </c>
      <c r="C155" s="5" t="s">
        <v>28</v>
      </c>
      <c r="D155" s="10">
        <v>2951.6</v>
      </c>
      <c r="E155" s="10">
        <v>2837</v>
      </c>
      <c r="F155" s="10">
        <v>2726.1</v>
      </c>
      <c r="G155" s="10">
        <v>0</v>
      </c>
      <c r="H155" s="10">
        <v>0</v>
      </c>
      <c r="I155" s="10">
        <v>0</v>
      </c>
      <c r="J155" s="10">
        <f t="shared" si="47"/>
        <v>8514.7000000000007</v>
      </c>
    </row>
    <row r="156" spans="2:10" ht="15.75" x14ac:dyDescent="0.25">
      <c r="B156" s="14" t="s">
        <v>65</v>
      </c>
      <c r="C156" s="5" t="s">
        <v>29</v>
      </c>
      <c r="D156" s="10">
        <v>188.4</v>
      </c>
      <c r="E156" s="10">
        <v>350.6</v>
      </c>
      <c r="F156" s="10">
        <v>519.29999999999995</v>
      </c>
      <c r="G156" s="10">
        <v>0</v>
      </c>
      <c r="H156" s="10">
        <v>0</v>
      </c>
      <c r="I156" s="10">
        <v>0</v>
      </c>
      <c r="J156" s="10">
        <f t="shared" si="47"/>
        <v>1058.3</v>
      </c>
    </row>
    <row r="157" spans="2:10" ht="15.75" x14ac:dyDescent="0.25">
      <c r="B157" s="14" t="s">
        <v>66</v>
      </c>
      <c r="C157" s="5" t="s">
        <v>30</v>
      </c>
      <c r="D157" s="10">
        <v>0</v>
      </c>
      <c r="E157" s="10">
        <v>0</v>
      </c>
      <c r="F157" s="10">
        <v>0</v>
      </c>
      <c r="G157" s="10">
        <v>0</v>
      </c>
      <c r="H157" s="10">
        <v>0</v>
      </c>
      <c r="I157" s="10">
        <v>0</v>
      </c>
      <c r="J157" s="10">
        <f t="shared" si="47"/>
        <v>0</v>
      </c>
    </row>
    <row r="158" spans="2:10" ht="47.25" customHeight="1" x14ac:dyDescent="0.25">
      <c r="B158" s="118" t="s">
        <v>294</v>
      </c>
      <c r="C158" s="118"/>
      <c r="D158" s="118"/>
      <c r="E158" s="118"/>
      <c r="F158" s="118"/>
      <c r="G158" s="118"/>
      <c r="H158" s="118"/>
      <c r="I158" s="118"/>
      <c r="J158" s="118"/>
    </row>
    <row r="159" spans="2:10" ht="220.5" x14ac:dyDescent="0.25">
      <c r="B159" s="14" t="s">
        <v>35</v>
      </c>
      <c r="C159" s="5" t="s">
        <v>318</v>
      </c>
      <c r="D159" s="10">
        <v>50628</v>
      </c>
      <c r="E159" s="10">
        <v>50268.2</v>
      </c>
      <c r="F159" s="10">
        <v>50206.2</v>
      </c>
      <c r="G159" s="10">
        <f t="shared" ref="G159:I159" si="48">SUM(G160:G163)</f>
        <v>0</v>
      </c>
      <c r="H159" s="10">
        <f t="shared" si="48"/>
        <v>0</v>
      </c>
      <c r="I159" s="10">
        <f t="shared" si="48"/>
        <v>0</v>
      </c>
      <c r="J159" s="10">
        <f t="shared" ref="J159:J163" si="49">SUM(D159:I159)</f>
        <v>151102.39999999999</v>
      </c>
    </row>
    <row r="160" spans="2:10" ht="15.75" x14ac:dyDescent="0.25">
      <c r="B160" s="14" t="s">
        <v>63</v>
      </c>
      <c r="C160" s="5" t="s">
        <v>27</v>
      </c>
      <c r="D160" s="10">
        <v>0</v>
      </c>
      <c r="E160" s="10">
        <v>0</v>
      </c>
      <c r="F160" s="10">
        <v>0</v>
      </c>
      <c r="G160" s="10">
        <v>0</v>
      </c>
      <c r="H160" s="10">
        <v>0</v>
      </c>
      <c r="I160" s="10">
        <v>0</v>
      </c>
      <c r="J160" s="10">
        <f t="shared" si="49"/>
        <v>0</v>
      </c>
    </row>
    <row r="161" spans="2:10" ht="15.75" x14ac:dyDescent="0.25">
      <c r="B161" s="14" t="s">
        <v>64</v>
      </c>
      <c r="C161" s="5" t="s">
        <v>28</v>
      </c>
      <c r="D161" s="10">
        <v>50628</v>
      </c>
      <c r="E161" s="10">
        <v>50268.2</v>
      </c>
      <c r="F161" s="10">
        <v>50206.2</v>
      </c>
      <c r="G161" s="10">
        <v>0</v>
      </c>
      <c r="H161" s="10">
        <v>0</v>
      </c>
      <c r="I161" s="10">
        <v>0</v>
      </c>
      <c r="J161" s="10">
        <f t="shared" si="49"/>
        <v>151102.39999999999</v>
      </c>
    </row>
    <row r="162" spans="2:10" ht="15.75" x14ac:dyDescent="0.25">
      <c r="B162" s="14" t="s">
        <v>65</v>
      </c>
      <c r="C162" s="5" t="s">
        <v>29</v>
      </c>
      <c r="D162" s="10">
        <v>0</v>
      </c>
      <c r="E162" s="10">
        <v>0</v>
      </c>
      <c r="F162" s="10">
        <v>0</v>
      </c>
      <c r="G162" s="10">
        <v>0</v>
      </c>
      <c r="H162" s="10">
        <v>0</v>
      </c>
      <c r="I162" s="10">
        <v>0</v>
      </c>
      <c r="J162" s="10">
        <f t="shared" si="49"/>
        <v>0</v>
      </c>
    </row>
    <row r="163" spans="2:10" ht="13.5" customHeight="1" x14ac:dyDescent="0.25">
      <c r="B163" s="14" t="s">
        <v>66</v>
      </c>
      <c r="C163" s="5" t="s">
        <v>30</v>
      </c>
      <c r="D163" s="10">
        <v>0</v>
      </c>
      <c r="E163" s="10">
        <v>0</v>
      </c>
      <c r="F163" s="10">
        <v>0</v>
      </c>
      <c r="G163" s="10">
        <v>0</v>
      </c>
      <c r="H163" s="10">
        <v>0</v>
      </c>
      <c r="I163" s="10">
        <v>0</v>
      </c>
      <c r="J163" s="10">
        <f t="shared" si="49"/>
        <v>0</v>
      </c>
    </row>
    <row r="164" spans="2:10" ht="42" customHeight="1" x14ac:dyDescent="0.25">
      <c r="B164" s="6"/>
      <c r="I164" s="122" t="s">
        <v>229</v>
      </c>
      <c r="J164" s="122"/>
    </row>
    <row r="165" spans="2:10" ht="10.5" customHeight="1" x14ac:dyDescent="0.25">
      <c r="B165" s="6"/>
      <c r="I165" s="19"/>
      <c r="J165" s="19"/>
    </row>
    <row r="166" spans="2:10" ht="18.75" x14ac:dyDescent="0.25">
      <c r="B166" s="69" t="s">
        <v>230</v>
      </c>
      <c r="C166" s="69"/>
      <c r="D166" s="69"/>
      <c r="E166" s="69"/>
      <c r="F166" s="69"/>
      <c r="G166" s="69"/>
      <c r="H166" s="69"/>
      <c r="I166" s="69"/>
      <c r="J166" s="69"/>
    </row>
    <row r="167" spans="2:10" ht="18.75" x14ac:dyDescent="0.25">
      <c r="B167" s="2"/>
    </row>
    <row r="168" spans="2:10" ht="15.75" x14ac:dyDescent="0.25">
      <c r="B168" s="75" t="s">
        <v>31</v>
      </c>
      <c r="C168" s="119" t="s">
        <v>24</v>
      </c>
      <c r="D168" s="119" t="s">
        <v>25</v>
      </c>
      <c r="E168" s="119"/>
      <c r="F168" s="119"/>
      <c r="G168" s="119"/>
      <c r="H168" s="119"/>
      <c r="I168" s="119"/>
      <c r="J168" s="119"/>
    </row>
    <row r="169" spans="2:10" ht="15.75" x14ac:dyDescent="0.25">
      <c r="B169" s="76"/>
      <c r="C169" s="119"/>
      <c r="D169" s="4">
        <v>2025</v>
      </c>
      <c r="E169" s="4">
        <v>2026</v>
      </c>
      <c r="F169" s="4">
        <v>2027</v>
      </c>
      <c r="G169" s="4">
        <v>2028</v>
      </c>
      <c r="H169" s="4">
        <v>2029</v>
      </c>
      <c r="I169" s="4">
        <v>2030</v>
      </c>
      <c r="J169" s="4" t="s">
        <v>4</v>
      </c>
    </row>
    <row r="170" spans="2:10" x14ac:dyDescent="0.25">
      <c r="B170" s="9">
        <v>1</v>
      </c>
      <c r="C170" s="9">
        <v>2</v>
      </c>
      <c r="D170" s="9">
        <v>3</v>
      </c>
      <c r="E170" s="9">
        <v>4</v>
      </c>
      <c r="F170" s="9">
        <v>5</v>
      </c>
      <c r="G170" s="9">
        <v>6</v>
      </c>
      <c r="H170" s="9">
        <v>7</v>
      </c>
      <c r="I170" s="9">
        <v>8</v>
      </c>
      <c r="J170" s="9">
        <v>9</v>
      </c>
    </row>
    <row r="171" spans="2:10" ht="15.75" x14ac:dyDescent="0.25">
      <c r="B171" s="41">
        <v>1</v>
      </c>
      <c r="C171" s="42" t="s">
        <v>26</v>
      </c>
      <c r="D171" s="29">
        <f>SUM(D172:D175)</f>
        <v>1218.4000000000001</v>
      </c>
      <c r="E171" s="29">
        <f t="shared" ref="E171:F171" si="50">SUM(E172:E175)</f>
        <v>1205.5</v>
      </c>
      <c r="F171" s="29">
        <f t="shared" si="50"/>
        <v>1205.5</v>
      </c>
      <c r="G171" s="29">
        <f>SUM(G172:G175)</f>
        <v>1218.4000000000001</v>
      </c>
      <c r="H171" s="29">
        <f>SUM(H172:H175)</f>
        <v>1218.4000000000001</v>
      </c>
      <c r="I171" s="29">
        <f>SUM(I172:I175)</f>
        <v>1218.4000000000001</v>
      </c>
      <c r="J171" s="29">
        <f>SUM(D171:I171)</f>
        <v>7284.6</v>
      </c>
    </row>
    <row r="172" spans="2:10" ht="15.75" x14ac:dyDescent="0.25">
      <c r="B172" s="41" t="s">
        <v>17</v>
      </c>
      <c r="C172" s="43" t="s">
        <v>27</v>
      </c>
      <c r="D172" s="29">
        <v>1218.4000000000001</v>
      </c>
      <c r="E172" s="29">
        <v>1205.5</v>
      </c>
      <c r="F172" s="29">
        <v>1205.5</v>
      </c>
      <c r="G172" s="29">
        <v>1218.4000000000001</v>
      </c>
      <c r="H172" s="29">
        <v>1218.4000000000001</v>
      </c>
      <c r="I172" s="29">
        <v>1218.4000000000001</v>
      </c>
      <c r="J172" s="29">
        <f t="shared" ref="J172:J175" si="51">SUM(D172:I172)</f>
        <v>7284.6</v>
      </c>
    </row>
    <row r="173" spans="2:10" ht="15.75" x14ac:dyDescent="0.25">
      <c r="B173" s="41" t="s">
        <v>18</v>
      </c>
      <c r="C173" s="43" t="s">
        <v>28</v>
      </c>
      <c r="D173" s="29">
        <v>0</v>
      </c>
      <c r="E173" s="29">
        <v>0</v>
      </c>
      <c r="F173" s="29">
        <v>0</v>
      </c>
      <c r="G173" s="29">
        <v>0</v>
      </c>
      <c r="H173" s="29">
        <v>0</v>
      </c>
      <c r="I173" s="29">
        <v>0</v>
      </c>
      <c r="J173" s="29">
        <f t="shared" si="51"/>
        <v>0</v>
      </c>
    </row>
    <row r="174" spans="2:10" ht="15.75" x14ac:dyDescent="0.25">
      <c r="B174" s="41" t="s">
        <v>19</v>
      </c>
      <c r="C174" s="43" t="s">
        <v>29</v>
      </c>
      <c r="D174" s="29">
        <v>0</v>
      </c>
      <c r="E174" s="29">
        <v>0</v>
      </c>
      <c r="F174" s="29">
        <v>0</v>
      </c>
      <c r="G174" s="29">
        <v>0</v>
      </c>
      <c r="H174" s="29">
        <v>0</v>
      </c>
      <c r="I174" s="29">
        <v>0</v>
      </c>
      <c r="J174" s="29">
        <f t="shared" si="51"/>
        <v>0</v>
      </c>
    </row>
    <row r="175" spans="2:10" ht="15.75" x14ac:dyDescent="0.25">
      <c r="B175" s="41" t="s">
        <v>20</v>
      </c>
      <c r="C175" s="43" t="s">
        <v>30</v>
      </c>
      <c r="D175" s="29">
        <v>0</v>
      </c>
      <c r="E175" s="29">
        <v>0</v>
      </c>
      <c r="F175" s="29">
        <v>0</v>
      </c>
      <c r="G175" s="29">
        <v>0</v>
      </c>
      <c r="H175" s="29">
        <v>0</v>
      </c>
      <c r="I175" s="29">
        <v>0</v>
      </c>
      <c r="J175" s="29">
        <f t="shared" si="51"/>
        <v>0</v>
      </c>
    </row>
    <row r="176" spans="2:10" ht="15.75" x14ac:dyDescent="0.25">
      <c r="B176" s="120" t="s">
        <v>87</v>
      </c>
      <c r="C176" s="120"/>
      <c r="D176" s="120"/>
      <c r="E176" s="120"/>
      <c r="F176" s="120"/>
      <c r="G176" s="120"/>
      <c r="H176" s="120"/>
      <c r="I176" s="120"/>
      <c r="J176" s="120"/>
    </row>
    <row r="177" spans="2:10" ht="47.25" x14ac:dyDescent="0.25">
      <c r="B177" s="41" t="s">
        <v>17</v>
      </c>
      <c r="C177" s="43" t="s">
        <v>158</v>
      </c>
      <c r="D177" s="29">
        <f t="shared" ref="D177:I177" si="52">SUM(D178:D181)</f>
        <v>1218.4000000000001</v>
      </c>
      <c r="E177" s="29">
        <f>SUM(E178:E181)</f>
        <v>1205.5</v>
      </c>
      <c r="F177" s="29">
        <f t="shared" si="52"/>
        <v>1205.5</v>
      </c>
      <c r="G177" s="29">
        <f t="shared" si="52"/>
        <v>1218.4000000000001</v>
      </c>
      <c r="H177" s="29">
        <f t="shared" si="52"/>
        <v>1218.4000000000001</v>
      </c>
      <c r="I177" s="29">
        <f t="shared" si="52"/>
        <v>1218.4000000000001</v>
      </c>
      <c r="J177" s="29">
        <f t="shared" ref="J177:J181" si="53">SUM(D177:I177)</f>
        <v>7284.6</v>
      </c>
    </row>
    <row r="178" spans="2:10" ht="15.75" x14ac:dyDescent="0.25">
      <c r="B178" s="14" t="s">
        <v>21</v>
      </c>
      <c r="C178" s="5" t="s">
        <v>27</v>
      </c>
      <c r="D178" s="10">
        <v>1218.4000000000001</v>
      </c>
      <c r="E178" s="10">
        <v>1205.5</v>
      </c>
      <c r="F178" s="10">
        <v>1205.5</v>
      </c>
      <c r="G178" s="10">
        <v>1218.4000000000001</v>
      </c>
      <c r="H178" s="10">
        <v>1218.4000000000001</v>
      </c>
      <c r="I178" s="10">
        <v>1218.4000000000001</v>
      </c>
      <c r="J178" s="10">
        <f t="shared" si="53"/>
        <v>7284.6</v>
      </c>
    </row>
    <row r="179" spans="2:10" ht="15.75" x14ac:dyDescent="0.25">
      <c r="B179" s="14" t="s">
        <v>22</v>
      </c>
      <c r="C179" s="5" t="s">
        <v>28</v>
      </c>
      <c r="D179" s="10">
        <v>0</v>
      </c>
      <c r="E179" s="10">
        <v>0</v>
      </c>
      <c r="F179" s="10">
        <v>0</v>
      </c>
      <c r="G179" s="10">
        <v>0</v>
      </c>
      <c r="H179" s="10">
        <v>0</v>
      </c>
      <c r="I179" s="10">
        <v>0</v>
      </c>
      <c r="J179" s="10">
        <f t="shared" si="53"/>
        <v>0</v>
      </c>
    </row>
    <row r="180" spans="2:10" ht="15.75" x14ac:dyDescent="0.25">
      <c r="B180" s="14" t="s">
        <v>32</v>
      </c>
      <c r="C180" s="5" t="s">
        <v>29</v>
      </c>
      <c r="D180" s="10">
        <v>0</v>
      </c>
      <c r="E180" s="10">
        <v>0</v>
      </c>
      <c r="F180" s="10">
        <v>0</v>
      </c>
      <c r="G180" s="10">
        <v>0</v>
      </c>
      <c r="H180" s="10">
        <v>0</v>
      </c>
      <c r="I180" s="10">
        <v>0</v>
      </c>
      <c r="J180" s="10">
        <f t="shared" si="53"/>
        <v>0</v>
      </c>
    </row>
    <row r="181" spans="2:10" ht="15.75" x14ac:dyDescent="0.25">
      <c r="B181" s="14" t="s">
        <v>33</v>
      </c>
      <c r="C181" s="5" t="s">
        <v>30</v>
      </c>
      <c r="D181" s="10">
        <v>0</v>
      </c>
      <c r="E181" s="10">
        <v>0</v>
      </c>
      <c r="F181" s="10">
        <v>0</v>
      </c>
      <c r="G181" s="10">
        <v>0</v>
      </c>
      <c r="H181" s="10">
        <v>0</v>
      </c>
      <c r="I181" s="10">
        <v>0</v>
      </c>
      <c r="J181" s="10">
        <f t="shared" si="53"/>
        <v>0</v>
      </c>
    </row>
    <row r="182" spans="2:10" ht="18" customHeight="1" x14ac:dyDescent="0.25">
      <c r="B182" s="6"/>
    </row>
    <row r="183" spans="2:10" ht="28.5" customHeight="1" x14ac:dyDescent="0.25">
      <c r="B183" s="6"/>
      <c r="I183" s="122" t="s">
        <v>231</v>
      </c>
      <c r="J183" s="122"/>
    </row>
    <row r="184" spans="2:10" ht="15" customHeight="1" x14ac:dyDescent="0.25">
      <c r="B184" s="6"/>
      <c r="I184" s="19"/>
      <c r="J184" s="19"/>
    </row>
    <row r="185" spans="2:10" ht="60" customHeight="1" x14ac:dyDescent="0.25">
      <c r="B185" s="69" t="s">
        <v>232</v>
      </c>
      <c r="C185" s="69"/>
      <c r="D185" s="69"/>
      <c r="E185" s="69"/>
      <c r="F185" s="69"/>
      <c r="G185" s="69"/>
      <c r="H185" s="69"/>
      <c r="I185" s="69"/>
      <c r="J185" s="69"/>
    </row>
    <row r="186" spans="2:10" ht="18.75" x14ac:dyDescent="0.25">
      <c r="B186" s="2"/>
    </row>
    <row r="187" spans="2:10" ht="15.75" x14ac:dyDescent="0.25">
      <c r="B187" s="75" t="s">
        <v>31</v>
      </c>
      <c r="C187" s="119" t="s">
        <v>24</v>
      </c>
      <c r="D187" s="119" t="s">
        <v>25</v>
      </c>
      <c r="E187" s="119"/>
      <c r="F187" s="119"/>
      <c r="G187" s="119"/>
      <c r="H187" s="119"/>
      <c r="I187" s="119"/>
      <c r="J187" s="119"/>
    </row>
    <row r="188" spans="2:10" ht="15.75" x14ac:dyDescent="0.25">
      <c r="B188" s="76"/>
      <c r="C188" s="119"/>
      <c r="D188" s="4">
        <v>2025</v>
      </c>
      <c r="E188" s="4">
        <v>2026</v>
      </c>
      <c r="F188" s="4">
        <v>2027</v>
      </c>
      <c r="G188" s="4">
        <v>2028</v>
      </c>
      <c r="H188" s="4">
        <v>2029</v>
      </c>
      <c r="I188" s="4">
        <v>2030</v>
      </c>
      <c r="J188" s="4" t="s">
        <v>4</v>
      </c>
    </row>
    <row r="189" spans="2:10" x14ac:dyDescent="0.25">
      <c r="B189" s="9">
        <v>1</v>
      </c>
      <c r="C189" s="9">
        <v>2</v>
      </c>
      <c r="D189" s="9">
        <v>3</v>
      </c>
      <c r="E189" s="9">
        <v>4</v>
      </c>
      <c r="F189" s="9">
        <v>5</v>
      </c>
      <c r="G189" s="9">
        <v>6</v>
      </c>
      <c r="H189" s="9">
        <v>7</v>
      </c>
      <c r="I189" s="9">
        <v>8</v>
      </c>
      <c r="J189" s="9">
        <v>9</v>
      </c>
    </row>
    <row r="190" spans="2:10" ht="15.75" x14ac:dyDescent="0.25">
      <c r="B190" s="41">
        <v>1</v>
      </c>
      <c r="C190" s="42" t="s">
        <v>26</v>
      </c>
      <c r="D190" s="29">
        <f>SUM(D191:D194)</f>
        <v>252922.19999999998</v>
      </c>
      <c r="E190" s="29">
        <f>SUM(E191:E194)</f>
        <v>139382.79999999999</v>
      </c>
      <c r="F190" s="29">
        <f t="shared" ref="F190:I190" si="54">SUM(F191:F194)</f>
        <v>0</v>
      </c>
      <c r="G190" s="29">
        <f t="shared" si="54"/>
        <v>0</v>
      </c>
      <c r="H190" s="29">
        <f t="shared" si="54"/>
        <v>0</v>
      </c>
      <c r="I190" s="29">
        <f t="shared" si="54"/>
        <v>0</v>
      </c>
      <c r="J190" s="29">
        <f>SUM(D190:I190)</f>
        <v>392305</v>
      </c>
    </row>
    <row r="191" spans="2:10" ht="15.75" x14ac:dyDescent="0.25">
      <c r="B191" s="41" t="s">
        <v>17</v>
      </c>
      <c r="C191" s="43" t="s">
        <v>27</v>
      </c>
      <c r="D191" s="29">
        <f>D197</f>
        <v>10116.9</v>
      </c>
      <c r="E191" s="29">
        <f t="shared" ref="E191:F191" si="55">E197</f>
        <v>5575.3</v>
      </c>
      <c r="F191" s="29">
        <f t="shared" si="55"/>
        <v>0</v>
      </c>
      <c r="G191" s="29">
        <f t="shared" ref="F191:I194" si="56">SUM(G192:G195)</f>
        <v>0</v>
      </c>
      <c r="H191" s="29">
        <f t="shared" si="56"/>
        <v>0</v>
      </c>
      <c r="I191" s="29">
        <f t="shared" si="56"/>
        <v>0</v>
      </c>
      <c r="J191" s="29">
        <f t="shared" ref="J191:J194" si="57">SUM(D191:I191)</f>
        <v>15692.2</v>
      </c>
    </row>
    <row r="192" spans="2:10" ht="15.75" x14ac:dyDescent="0.25">
      <c r="B192" s="41" t="s">
        <v>18</v>
      </c>
      <c r="C192" s="43" t="s">
        <v>28</v>
      </c>
      <c r="D192" s="29">
        <f>D198</f>
        <v>0</v>
      </c>
      <c r="E192" s="29">
        <f>E198</f>
        <v>0</v>
      </c>
      <c r="F192" s="29">
        <f t="shared" ref="F192" si="58">F198</f>
        <v>0</v>
      </c>
      <c r="G192" s="29">
        <f t="shared" si="56"/>
        <v>0</v>
      </c>
      <c r="H192" s="29">
        <f t="shared" si="56"/>
        <v>0</v>
      </c>
      <c r="I192" s="29">
        <f t="shared" si="56"/>
        <v>0</v>
      </c>
      <c r="J192" s="29">
        <f t="shared" si="57"/>
        <v>0</v>
      </c>
    </row>
    <row r="193" spans="2:10" ht="15.75" x14ac:dyDescent="0.25">
      <c r="B193" s="41" t="s">
        <v>19</v>
      </c>
      <c r="C193" s="43" t="s">
        <v>29</v>
      </c>
      <c r="D193" s="29">
        <f>D199</f>
        <v>242805.3</v>
      </c>
      <c r="E193" s="29">
        <f t="shared" ref="E193:F193" si="59">E199</f>
        <v>133807.5</v>
      </c>
      <c r="F193" s="29">
        <f t="shared" si="59"/>
        <v>0</v>
      </c>
      <c r="G193" s="29">
        <f t="shared" si="56"/>
        <v>0</v>
      </c>
      <c r="H193" s="29">
        <f t="shared" si="56"/>
        <v>0</v>
      </c>
      <c r="I193" s="29">
        <f t="shared" si="56"/>
        <v>0</v>
      </c>
      <c r="J193" s="29">
        <f t="shared" si="57"/>
        <v>376612.8</v>
      </c>
    </row>
    <row r="194" spans="2:10" ht="15.75" x14ac:dyDescent="0.25">
      <c r="B194" s="41" t="s">
        <v>20</v>
      </c>
      <c r="C194" s="43" t="s">
        <v>30</v>
      </c>
      <c r="D194" s="29">
        <v>0</v>
      </c>
      <c r="E194" s="29">
        <v>0</v>
      </c>
      <c r="F194" s="29">
        <f t="shared" si="56"/>
        <v>0</v>
      </c>
      <c r="G194" s="29">
        <f t="shared" si="56"/>
        <v>0</v>
      </c>
      <c r="H194" s="29">
        <f t="shared" si="56"/>
        <v>0</v>
      </c>
      <c r="I194" s="29">
        <f t="shared" si="56"/>
        <v>0</v>
      </c>
      <c r="J194" s="29">
        <f t="shared" si="57"/>
        <v>0</v>
      </c>
    </row>
    <row r="195" spans="2:10" ht="30.75" customHeight="1" x14ac:dyDescent="0.25">
      <c r="B195" s="120" t="s">
        <v>316</v>
      </c>
      <c r="C195" s="120"/>
      <c r="D195" s="120"/>
      <c r="E195" s="120"/>
      <c r="F195" s="120"/>
      <c r="G195" s="120"/>
      <c r="H195" s="120"/>
      <c r="I195" s="120"/>
      <c r="J195" s="120"/>
    </row>
    <row r="196" spans="2:10" ht="94.5" x14ac:dyDescent="0.25">
      <c r="B196" s="41" t="s">
        <v>17</v>
      </c>
      <c r="C196" s="43" t="s">
        <v>102</v>
      </c>
      <c r="D196" s="29">
        <f>SUM(D197:D200)</f>
        <v>252922.19999999998</v>
      </c>
      <c r="E196" s="29">
        <f t="shared" ref="E196:I196" si="60">SUM(E197:E200)</f>
        <v>139382.79999999999</v>
      </c>
      <c r="F196" s="29">
        <f t="shared" si="60"/>
        <v>0</v>
      </c>
      <c r="G196" s="29">
        <f t="shared" si="60"/>
        <v>0</v>
      </c>
      <c r="H196" s="29">
        <f t="shared" si="60"/>
        <v>0</v>
      </c>
      <c r="I196" s="29">
        <f t="shared" si="60"/>
        <v>0</v>
      </c>
      <c r="J196" s="29">
        <f t="shared" ref="J196:J200" si="61">SUM(D196:I196)</f>
        <v>392305</v>
      </c>
    </row>
    <row r="197" spans="2:10" ht="15.75" x14ac:dyDescent="0.25">
      <c r="B197" s="14" t="s">
        <v>21</v>
      </c>
      <c r="C197" s="5" t="s">
        <v>27</v>
      </c>
      <c r="D197" s="10">
        <v>10116.9</v>
      </c>
      <c r="E197" s="10">
        <v>5575.3</v>
      </c>
      <c r="F197" s="10">
        <f t="shared" ref="F197:I197" si="62">SUM(F198:F201)</f>
        <v>0</v>
      </c>
      <c r="G197" s="10">
        <f t="shared" si="62"/>
        <v>0</v>
      </c>
      <c r="H197" s="10">
        <f t="shared" si="62"/>
        <v>0</v>
      </c>
      <c r="I197" s="10">
        <f t="shared" si="62"/>
        <v>0</v>
      </c>
      <c r="J197" s="10">
        <f t="shared" si="61"/>
        <v>15692.2</v>
      </c>
    </row>
    <row r="198" spans="2:10" ht="15.75" x14ac:dyDescent="0.25">
      <c r="B198" s="14" t="s">
        <v>22</v>
      </c>
      <c r="C198" s="5" t="s">
        <v>28</v>
      </c>
      <c r="D198" s="10">
        <v>0</v>
      </c>
      <c r="E198" s="10">
        <v>0</v>
      </c>
      <c r="F198" s="10">
        <f>SUM(F199:F201)</f>
        <v>0</v>
      </c>
      <c r="G198" s="10">
        <f>SUM(G199:G201)</f>
        <v>0</v>
      </c>
      <c r="H198" s="10">
        <f>SUM(H199:H201)</f>
        <v>0</v>
      </c>
      <c r="I198" s="10">
        <f>SUM(I199:I201)</f>
        <v>0</v>
      </c>
      <c r="J198" s="10">
        <f t="shared" si="61"/>
        <v>0</v>
      </c>
    </row>
    <row r="199" spans="2:10" ht="15.75" x14ac:dyDescent="0.25">
      <c r="B199" s="14" t="s">
        <v>32</v>
      </c>
      <c r="C199" s="5" t="s">
        <v>29</v>
      </c>
      <c r="D199" s="10">
        <v>242805.3</v>
      </c>
      <c r="E199" s="10">
        <v>133807.5</v>
      </c>
      <c r="F199" s="10">
        <f>SUM(F200:F201)</f>
        <v>0</v>
      </c>
      <c r="G199" s="10">
        <f>SUM(G200:G201)</f>
        <v>0</v>
      </c>
      <c r="H199" s="10">
        <f>SUM(H200:H201)</f>
        <v>0</v>
      </c>
      <c r="I199" s="10">
        <f>SUM(I200:I201)</f>
        <v>0</v>
      </c>
      <c r="J199" s="10">
        <f t="shared" si="61"/>
        <v>376612.8</v>
      </c>
    </row>
    <row r="200" spans="2:10" ht="15.75" x14ac:dyDescent="0.25">
      <c r="B200" s="14" t="s">
        <v>33</v>
      </c>
      <c r="C200" s="5" t="s">
        <v>30</v>
      </c>
      <c r="D200" s="10">
        <v>0</v>
      </c>
      <c r="E200" s="10">
        <f>SUM(E201:E201)</f>
        <v>0</v>
      </c>
      <c r="F200" s="10">
        <f>SUM(F201:F201)</f>
        <v>0</v>
      </c>
      <c r="G200" s="10">
        <f>SUM(G201:G201)</f>
        <v>0</v>
      </c>
      <c r="H200" s="10">
        <f>SUM(H201:H201)</f>
        <v>0</v>
      </c>
      <c r="I200" s="10">
        <f>SUM(I201:I201)</f>
        <v>0</v>
      </c>
      <c r="J200" s="10">
        <f t="shared" si="61"/>
        <v>0</v>
      </c>
    </row>
    <row r="201" spans="2:10" ht="15.75" x14ac:dyDescent="0.25">
      <c r="B201" s="6"/>
    </row>
    <row r="203" spans="2:10" ht="30" customHeight="1" x14ac:dyDescent="0.25">
      <c r="B203" s="6"/>
      <c r="I203" s="122" t="s">
        <v>233</v>
      </c>
      <c r="J203" s="122"/>
    </row>
    <row r="204" spans="2:10" ht="15.75" x14ac:dyDescent="0.25">
      <c r="B204" s="6"/>
      <c r="I204" s="19"/>
      <c r="J204" s="19"/>
    </row>
    <row r="205" spans="2:10" ht="49.5" customHeight="1" x14ac:dyDescent="0.25">
      <c r="B205" s="69" t="s">
        <v>234</v>
      </c>
      <c r="C205" s="69"/>
      <c r="D205" s="69"/>
      <c r="E205" s="69"/>
      <c r="F205" s="69"/>
      <c r="G205" s="69"/>
      <c r="H205" s="69"/>
      <c r="I205" s="69"/>
      <c r="J205" s="69"/>
    </row>
    <row r="206" spans="2:10" ht="18.75" x14ac:dyDescent="0.25">
      <c r="B206" s="2"/>
    </row>
    <row r="207" spans="2:10" ht="15.75" x14ac:dyDescent="0.25">
      <c r="B207" s="75" t="s">
        <v>31</v>
      </c>
      <c r="C207" s="119" t="s">
        <v>24</v>
      </c>
      <c r="D207" s="119" t="s">
        <v>25</v>
      </c>
      <c r="E207" s="119"/>
      <c r="F207" s="119"/>
      <c r="G207" s="119"/>
      <c r="H207" s="119"/>
      <c r="I207" s="119"/>
      <c r="J207" s="119"/>
    </row>
    <row r="208" spans="2:10" ht="15.75" x14ac:dyDescent="0.25">
      <c r="B208" s="76"/>
      <c r="C208" s="119"/>
      <c r="D208" s="4">
        <v>2025</v>
      </c>
      <c r="E208" s="4">
        <v>2026</v>
      </c>
      <c r="F208" s="4">
        <v>2027</v>
      </c>
      <c r="G208" s="4">
        <v>2028</v>
      </c>
      <c r="H208" s="4">
        <v>2029</v>
      </c>
      <c r="I208" s="4">
        <v>2030</v>
      </c>
      <c r="J208" s="4" t="s">
        <v>4</v>
      </c>
    </row>
    <row r="209" spans="2:10" x14ac:dyDescent="0.25">
      <c r="B209" s="9">
        <v>1</v>
      </c>
      <c r="C209" s="9">
        <v>2</v>
      </c>
      <c r="D209" s="9">
        <v>3</v>
      </c>
      <c r="E209" s="9">
        <v>4</v>
      </c>
      <c r="F209" s="9">
        <v>5</v>
      </c>
      <c r="G209" s="9">
        <v>6</v>
      </c>
      <c r="H209" s="9">
        <v>7</v>
      </c>
      <c r="I209" s="9">
        <v>8</v>
      </c>
      <c r="J209" s="9">
        <v>9</v>
      </c>
    </row>
    <row r="210" spans="2:10" ht="15.75" x14ac:dyDescent="0.25">
      <c r="B210" s="14">
        <v>1</v>
      </c>
      <c r="C210" s="15" t="s">
        <v>26</v>
      </c>
      <c r="D210" s="29">
        <f>SUM(D211:D214)</f>
        <v>5451.6</v>
      </c>
      <c r="E210" s="10">
        <f>SUM(E211:E214)</f>
        <v>0</v>
      </c>
      <c r="F210" s="10">
        <f t="shared" ref="F210:I210" si="63">SUM(F211:F214)</f>
        <v>0</v>
      </c>
      <c r="G210" s="10">
        <f t="shared" si="63"/>
        <v>0</v>
      </c>
      <c r="H210" s="10">
        <f t="shared" si="63"/>
        <v>0</v>
      </c>
      <c r="I210" s="10">
        <f t="shared" si="63"/>
        <v>0</v>
      </c>
      <c r="J210" s="10">
        <f>SUM(D210:I210)</f>
        <v>5451.6</v>
      </c>
    </row>
    <row r="211" spans="2:10" ht="15.75" x14ac:dyDescent="0.25">
      <c r="B211" s="14" t="s">
        <v>17</v>
      </c>
      <c r="C211" s="5" t="s">
        <v>27</v>
      </c>
      <c r="D211" s="10">
        <f>D217</f>
        <v>1.1000000000000001</v>
      </c>
      <c r="E211" s="10">
        <v>0</v>
      </c>
      <c r="F211" s="10">
        <v>0</v>
      </c>
      <c r="G211" s="10">
        <v>0</v>
      </c>
      <c r="H211" s="10">
        <v>0</v>
      </c>
      <c r="I211" s="10">
        <f t="shared" ref="I211" si="64">SUM(I212:I215)</f>
        <v>0</v>
      </c>
      <c r="J211" s="10">
        <f t="shared" ref="J211:J214" si="65">SUM(D211:I211)</f>
        <v>1.1000000000000001</v>
      </c>
    </row>
    <row r="212" spans="2:10" ht="15.75" x14ac:dyDescent="0.25">
      <c r="B212" s="14" t="s">
        <v>18</v>
      </c>
      <c r="C212" s="5" t="s">
        <v>28</v>
      </c>
      <c r="D212" s="10">
        <f>D218</f>
        <v>0</v>
      </c>
      <c r="E212" s="10">
        <v>0</v>
      </c>
      <c r="F212" s="10">
        <v>0</v>
      </c>
      <c r="G212" s="10">
        <v>0</v>
      </c>
      <c r="H212" s="10">
        <v>0</v>
      </c>
      <c r="I212" s="10">
        <f t="shared" ref="I212" si="66">SUM(I213:I216)</f>
        <v>0</v>
      </c>
      <c r="J212" s="10">
        <f t="shared" si="65"/>
        <v>0</v>
      </c>
    </row>
    <row r="213" spans="2:10" ht="15.75" x14ac:dyDescent="0.25">
      <c r="B213" s="14" t="s">
        <v>19</v>
      </c>
      <c r="C213" s="5" t="s">
        <v>29</v>
      </c>
      <c r="D213" s="10">
        <f>D219</f>
        <v>5450.5</v>
      </c>
      <c r="E213" s="10">
        <v>0</v>
      </c>
      <c r="F213" s="10">
        <v>0</v>
      </c>
      <c r="G213" s="10">
        <v>0</v>
      </c>
      <c r="H213" s="10">
        <f t="shared" ref="H213:I213" si="67">SUM(H214:H217)</f>
        <v>0</v>
      </c>
      <c r="I213" s="10">
        <f t="shared" si="67"/>
        <v>0</v>
      </c>
      <c r="J213" s="10">
        <f t="shared" si="65"/>
        <v>5450.5</v>
      </c>
    </row>
    <row r="214" spans="2:10" ht="15.75" x14ac:dyDescent="0.25">
      <c r="B214" s="14" t="s">
        <v>20</v>
      </c>
      <c r="C214" s="5" t="s">
        <v>30</v>
      </c>
      <c r="D214" s="10">
        <v>0</v>
      </c>
      <c r="E214" s="10">
        <v>0</v>
      </c>
      <c r="F214" s="10">
        <v>0</v>
      </c>
      <c r="G214" s="10">
        <v>0</v>
      </c>
      <c r="H214" s="10">
        <v>0</v>
      </c>
      <c r="I214" s="10">
        <f t="shared" ref="I214" si="68">SUM(I215:I218)</f>
        <v>0</v>
      </c>
      <c r="J214" s="10">
        <f t="shared" si="65"/>
        <v>0</v>
      </c>
    </row>
    <row r="215" spans="2:10" ht="35.25" customHeight="1" x14ac:dyDescent="0.25">
      <c r="B215" s="121" t="s">
        <v>235</v>
      </c>
      <c r="C215" s="121"/>
      <c r="D215" s="121"/>
      <c r="E215" s="121"/>
      <c r="F215" s="121"/>
      <c r="G215" s="121"/>
      <c r="H215" s="121"/>
      <c r="I215" s="121"/>
      <c r="J215" s="121"/>
    </row>
    <row r="216" spans="2:10" ht="126" x14ac:dyDescent="0.25">
      <c r="B216" s="14" t="s">
        <v>17</v>
      </c>
      <c r="C216" s="5" t="s">
        <v>159</v>
      </c>
      <c r="D216" s="29">
        <f t="shared" ref="D216:I216" si="69">SUM(D217:D220)</f>
        <v>5451.6</v>
      </c>
      <c r="E216" s="10">
        <f t="shared" si="69"/>
        <v>0</v>
      </c>
      <c r="F216" s="10">
        <f t="shared" si="69"/>
        <v>0</v>
      </c>
      <c r="G216" s="10">
        <f t="shared" si="69"/>
        <v>0</v>
      </c>
      <c r="H216" s="10">
        <f t="shared" si="69"/>
        <v>0</v>
      </c>
      <c r="I216" s="10">
        <f t="shared" si="69"/>
        <v>0</v>
      </c>
      <c r="J216" s="10">
        <f t="shared" ref="J216:J220" si="70">SUM(D216:I216)</f>
        <v>5451.6</v>
      </c>
    </row>
    <row r="217" spans="2:10" ht="15.75" x14ac:dyDescent="0.25">
      <c r="B217" s="14" t="s">
        <v>21</v>
      </c>
      <c r="C217" s="5" t="s">
        <v>27</v>
      </c>
      <c r="D217" s="10">
        <v>1.1000000000000001</v>
      </c>
      <c r="E217" s="10">
        <v>0</v>
      </c>
      <c r="F217" s="10">
        <v>0</v>
      </c>
      <c r="G217" s="10">
        <v>0</v>
      </c>
      <c r="H217" s="10">
        <v>0</v>
      </c>
      <c r="I217" s="10">
        <f t="shared" ref="I217" si="71">SUM(I218:I221)</f>
        <v>0</v>
      </c>
      <c r="J217" s="10">
        <f t="shared" si="70"/>
        <v>1.1000000000000001</v>
      </c>
    </row>
    <row r="218" spans="2:10" ht="15.75" x14ac:dyDescent="0.25">
      <c r="B218" s="14" t="s">
        <v>22</v>
      </c>
      <c r="C218" s="5" t="s">
        <v>28</v>
      </c>
      <c r="D218" s="10">
        <v>0</v>
      </c>
      <c r="E218" s="10">
        <v>0</v>
      </c>
      <c r="F218" s="10">
        <v>0</v>
      </c>
      <c r="G218" s="10">
        <v>0</v>
      </c>
      <c r="H218" s="10">
        <v>0</v>
      </c>
      <c r="I218" s="10">
        <f>SUM(I219:I221)</f>
        <v>0</v>
      </c>
      <c r="J218" s="10">
        <f t="shared" si="70"/>
        <v>0</v>
      </c>
    </row>
    <row r="219" spans="2:10" ht="15.75" x14ac:dyDescent="0.25">
      <c r="B219" s="14" t="s">
        <v>32</v>
      </c>
      <c r="C219" s="5" t="s">
        <v>29</v>
      </c>
      <c r="D219" s="10">
        <v>5450.5</v>
      </c>
      <c r="E219" s="10">
        <v>0</v>
      </c>
      <c r="F219" s="10">
        <v>0</v>
      </c>
      <c r="G219" s="10">
        <v>0</v>
      </c>
      <c r="H219" s="10">
        <v>0</v>
      </c>
      <c r="I219" s="10">
        <f>SUM(I220:I221)</f>
        <v>0</v>
      </c>
      <c r="J219" s="10">
        <f t="shared" si="70"/>
        <v>5450.5</v>
      </c>
    </row>
    <row r="220" spans="2:10" ht="15.75" x14ac:dyDescent="0.25">
      <c r="B220" s="14" t="s">
        <v>33</v>
      </c>
      <c r="C220" s="5" t="s">
        <v>30</v>
      </c>
      <c r="D220" s="10">
        <v>0</v>
      </c>
      <c r="E220" s="10">
        <v>0</v>
      </c>
      <c r="F220" s="10">
        <v>0</v>
      </c>
      <c r="G220" s="10">
        <v>0</v>
      </c>
      <c r="H220" s="10">
        <v>0</v>
      </c>
      <c r="I220" s="10">
        <f>SUM(I221:I221)</f>
        <v>0</v>
      </c>
      <c r="J220" s="10">
        <f t="shared" si="70"/>
        <v>0</v>
      </c>
    </row>
    <row r="226" spans="2:10" ht="29.25" customHeight="1" x14ac:dyDescent="0.25">
      <c r="B226" s="6"/>
      <c r="I226" s="122" t="s">
        <v>236</v>
      </c>
      <c r="J226" s="122"/>
    </row>
    <row r="227" spans="2:10" ht="15.75" x14ac:dyDescent="0.25">
      <c r="B227" s="6"/>
      <c r="I227" s="19"/>
      <c r="J227" s="19"/>
    </row>
    <row r="228" spans="2:10" ht="46.5" customHeight="1" x14ac:dyDescent="0.25">
      <c r="B228" s="69" t="s">
        <v>237</v>
      </c>
      <c r="C228" s="69"/>
      <c r="D228" s="69"/>
      <c r="E228" s="69"/>
      <c r="F228" s="69"/>
      <c r="G228" s="69"/>
      <c r="H228" s="69"/>
      <c r="I228" s="69"/>
      <c r="J228" s="69"/>
    </row>
    <row r="229" spans="2:10" ht="18.75" x14ac:dyDescent="0.25">
      <c r="B229" s="2"/>
    </row>
    <row r="230" spans="2:10" ht="15.75" x14ac:dyDescent="0.25">
      <c r="B230" s="75" t="s">
        <v>31</v>
      </c>
      <c r="C230" s="119" t="s">
        <v>24</v>
      </c>
      <c r="D230" s="119" t="s">
        <v>25</v>
      </c>
      <c r="E230" s="119"/>
      <c r="F230" s="119"/>
      <c r="G230" s="119"/>
      <c r="H230" s="119"/>
      <c r="I230" s="119"/>
      <c r="J230" s="119"/>
    </row>
    <row r="231" spans="2:10" ht="15.75" x14ac:dyDescent="0.25">
      <c r="B231" s="76"/>
      <c r="C231" s="119"/>
      <c r="D231" s="4">
        <v>2025</v>
      </c>
      <c r="E231" s="4">
        <v>2026</v>
      </c>
      <c r="F231" s="4">
        <v>2027</v>
      </c>
      <c r="G231" s="4">
        <v>2028</v>
      </c>
      <c r="H231" s="4">
        <v>2029</v>
      </c>
      <c r="I231" s="4">
        <v>2030</v>
      </c>
      <c r="J231" s="4" t="s">
        <v>4</v>
      </c>
    </row>
    <row r="232" spans="2:10" x14ac:dyDescent="0.25">
      <c r="B232" s="9">
        <v>1</v>
      </c>
      <c r="C232" s="9">
        <v>2</v>
      </c>
      <c r="D232" s="9">
        <v>3</v>
      </c>
      <c r="E232" s="9">
        <v>4</v>
      </c>
      <c r="F232" s="9">
        <v>5</v>
      </c>
      <c r="G232" s="9">
        <v>6</v>
      </c>
      <c r="H232" s="9">
        <v>7</v>
      </c>
      <c r="I232" s="9">
        <v>8</v>
      </c>
      <c r="J232" s="9">
        <v>9</v>
      </c>
    </row>
    <row r="233" spans="2:10" ht="15.75" x14ac:dyDescent="0.25">
      <c r="B233" s="14">
        <v>1</v>
      </c>
      <c r="C233" s="15" t="s">
        <v>26</v>
      </c>
      <c r="D233" s="29">
        <f>SUM(D234:D237)</f>
        <v>20000</v>
      </c>
      <c r="E233" s="29">
        <f t="shared" ref="E233:I233" si="72">SUM(E234:E237)</f>
        <v>8035.7</v>
      </c>
      <c r="F233" s="29">
        <f t="shared" si="72"/>
        <v>20082</v>
      </c>
      <c r="G233" s="10">
        <f t="shared" si="72"/>
        <v>0</v>
      </c>
      <c r="H233" s="10">
        <f t="shared" si="72"/>
        <v>0</v>
      </c>
      <c r="I233" s="10">
        <f t="shared" si="72"/>
        <v>0</v>
      </c>
      <c r="J233" s="10">
        <f>SUM(D233:I233)</f>
        <v>48117.7</v>
      </c>
    </row>
    <row r="234" spans="2:10" ht="15.75" x14ac:dyDescent="0.25">
      <c r="B234" s="14" t="s">
        <v>17</v>
      </c>
      <c r="C234" s="5" t="s">
        <v>27</v>
      </c>
      <c r="D234" s="10">
        <f>D240+D244</f>
        <v>20000</v>
      </c>
      <c r="E234" s="10">
        <f>E240+E244</f>
        <v>8035.7</v>
      </c>
      <c r="F234" s="10">
        <f>F240+F244</f>
        <v>20082</v>
      </c>
      <c r="G234" s="10">
        <f t="shared" ref="G234:I234" si="73">SUM(G235:G238)</f>
        <v>0</v>
      </c>
      <c r="H234" s="10">
        <f t="shared" si="73"/>
        <v>0</v>
      </c>
      <c r="I234" s="10">
        <f t="shared" si="73"/>
        <v>0</v>
      </c>
      <c r="J234" s="10">
        <f t="shared" ref="J234:J237" si="74">SUM(D234:I234)</f>
        <v>48117.7</v>
      </c>
    </row>
    <row r="235" spans="2:10" ht="15.75" x14ac:dyDescent="0.25">
      <c r="B235" s="14" t="s">
        <v>18</v>
      </c>
      <c r="C235" s="5" t="s">
        <v>28</v>
      </c>
      <c r="D235" s="10">
        <v>0</v>
      </c>
      <c r="E235" s="10">
        <v>0</v>
      </c>
      <c r="F235" s="10">
        <v>0</v>
      </c>
      <c r="G235" s="10">
        <f t="shared" ref="G235:I235" si="75">SUM(G236:G239)</f>
        <v>0</v>
      </c>
      <c r="H235" s="10">
        <f t="shared" si="75"/>
        <v>0</v>
      </c>
      <c r="I235" s="10">
        <f t="shared" si="75"/>
        <v>0</v>
      </c>
      <c r="J235" s="10">
        <f t="shared" si="74"/>
        <v>0</v>
      </c>
    </row>
    <row r="236" spans="2:10" ht="15.75" x14ac:dyDescent="0.25">
      <c r="B236" s="14" t="s">
        <v>19</v>
      </c>
      <c r="C236" s="5" t="s">
        <v>29</v>
      </c>
      <c r="D236" s="10">
        <v>0</v>
      </c>
      <c r="E236" s="10">
        <v>0</v>
      </c>
      <c r="F236" s="10">
        <v>0</v>
      </c>
      <c r="G236" s="10">
        <f t="shared" ref="G236:I236" si="76">SUM(G237:G240)</f>
        <v>0</v>
      </c>
      <c r="H236" s="10">
        <f t="shared" si="76"/>
        <v>0</v>
      </c>
      <c r="I236" s="10">
        <f t="shared" si="76"/>
        <v>0</v>
      </c>
      <c r="J236" s="10">
        <f t="shared" si="74"/>
        <v>0</v>
      </c>
    </row>
    <row r="237" spans="2:10" ht="15.75" x14ac:dyDescent="0.25">
      <c r="B237" s="14" t="s">
        <v>20</v>
      </c>
      <c r="C237" s="5" t="s">
        <v>30</v>
      </c>
      <c r="D237" s="10">
        <v>0</v>
      </c>
      <c r="E237" s="10">
        <v>0</v>
      </c>
      <c r="F237" s="10">
        <v>0</v>
      </c>
      <c r="G237" s="10">
        <f t="shared" ref="G237:I237" si="77">SUM(G238:G241)</f>
        <v>0</v>
      </c>
      <c r="H237" s="10">
        <f t="shared" si="77"/>
        <v>0</v>
      </c>
      <c r="I237" s="10">
        <f t="shared" si="77"/>
        <v>0</v>
      </c>
      <c r="J237" s="10">
        <f t="shared" si="74"/>
        <v>0</v>
      </c>
    </row>
    <row r="238" spans="2:10" ht="36.75" customHeight="1" x14ac:dyDescent="0.25">
      <c r="B238" s="121" t="s">
        <v>238</v>
      </c>
      <c r="C238" s="121"/>
      <c r="D238" s="121"/>
      <c r="E238" s="121"/>
      <c r="F238" s="121"/>
      <c r="G238" s="121"/>
      <c r="H238" s="121"/>
      <c r="I238" s="121"/>
      <c r="J238" s="121"/>
    </row>
    <row r="239" spans="2:10" ht="47.25" x14ac:dyDescent="0.25">
      <c r="B239" s="14" t="s">
        <v>17</v>
      </c>
      <c r="C239" s="5" t="s">
        <v>160</v>
      </c>
      <c r="D239" s="29">
        <f t="shared" ref="D239:I239" si="78">SUM(D240:D243)</f>
        <v>19930</v>
      </c>
      <c r="E239" s="29">
        <f t="shared" si="78"/>
        <v>8035.7</v>
      </c>
      <c r="F239" s="29">
        <f t="shared" si="78"/>
        <v>20082</v>
      </c>
      <c r="G239" s="10">
        <f t="shared" si="78"/>
        <v>0</v>
      </c>
      <c r="H239" s="10">
        <f t="shared" si="78"/>
        <v>0</v>
      </c>
      <c r="I239" s="10">
        <f t="shared" si="78"/>
        <v>0</v>
      </c>
      <c r="J239" s="10">
        <f t="shared" ref="J239:J243" si="79">SUM(D239:I239)</f>
        <v>48047.7</v>
      </c>
    </row>
    <row r="240" spans="2:10" ht="15.75" x14ac:dyDescent="0.25">
      <c r="B240" s="14" t="s">
        <v>21</v>
      </c>
      <c r="C240" s="5" t="s">
        <v>27</v>
      </c>
      <c r="D240" s="10">
        <v>19930</v>
      </c>
      <c r="E240" s="10">
        <v>8035.7</v>
      </c>
      <c r="F240" s="10">
        <v>20082</v>
      </c>
      <c r="G240" s="10">
        <f t="shared" ref="G240:I243" si="80">SUM(G241:G243)</f>
        <v>0</v>
      </c>
      <c r="H240" s="10">
        <f t="shared" si="80"/>
        <v>0</v>
      </c>
      <c r="I240" s="10">
        <f t="shared" si="80"/>
        <v>0</v>
      </c>
      <c r="J240" s="10">
        <f t="shared" si="79"/>
        <v>48047.7</v>
      </c>
    </row>
    <row r="241" spans="2:10" ht="15.75" x14ac:dyDescent="0.25">
      <c r="B241" s="14" t="s">
        <v>22</v>
      </c>
      <c r="C241" s="5" t="s">
        <v>28</v>
      </c>
      <c r="D241" s="10">
        <v>0</v>
      </c>
      <c r="E241" s="10">
        <f t="shared" ref="E241:F243" si="81">SUM(E242:E244)</f>
        <v>0</v>
      </c>
      <c r="F241" s="10">
        <f t="shared" si="81"/>
        <v>0</v>
      </c>
      <c r="G241" s="10">
        <f t="shared" si="80"/>
        <v>0</v>
      </c>
      <c r="H241" s="10">
        <f t="shared" si="80"/>
        <v>0</v>
      </c>
      <c r="I241" s="10">
        <f t="shared" si="80"/>
        <v>0</v>
      </c>
      <c r="J241" s="10">
        <f t="shared" si="79"/>
        <v>0</v>
      </c>
    </row>
    <row r="242" spans="2:10" ht="15.75" x14ac:dyDescent="0.25">
      <c r="B242" s="14" t="s">
        <v>32</v>
      </c>
      <c r="C242" s="5" t="s">
        <v>29</v>
      </c>
      <c r="D242" s="10">
        <v>0</v>
      </c>
      <c r="E242" s="10">
        <f t="shared" si="81"/>
        <v>0</v>
      </c>
      <c r="F242" s="10">
        <f t="shared" si="81"/>
        <v>0</v>
      </c>
      <c r="G242" s="10">
        <f t="shared" si="80"/>
        <v>0</v>
      </c>
      <c r="H242" s="10">
        <f t="shared" si="80"/>
        <v>0</v>
      </c>
      <c r="I242" s="10">
        <f t="shared" si="80"/>
        <v>0</v>
      </c>
      <c r="J242" s="10">
        <f t="shared" si="79"/>
        <v>0</v>
      </c>
    </row>
    <row r="243" spans="2:10" ht="15.75" x14ac:dyDescent="0.25">
      <c r="B243" s="14" t="s">
        <v>33</v>
      </c>
      <c r="C243" s="5" t="s">
        <v>30</v>
      </c>
      <c r="D243" s="10">
        <v>0</v>
      </c>
      <c r="E243" s="10">
        <f t="shared" si="81"/>
        <v>0</v>
      </c>
      <c r="F243" s="10">
        <f t="shared" si="81"/>
        <v>0</v>
      </c>
      <c r="G243" s="10">
        <f t="shared" si="80"/>
        <v>0</v>
      </c>
      <c r="H243" s="10">
        <f t="shared" si="80"/>
        <v>0</v>
      </c>
      <c r="I243" s="10">
        <f t="shared" si="80"/>
        <v>0</v>
      </c>
      <c r="J243" s="10">
        <f t="shared" si="79"/>
        <v>0</v>
      </c>
    </row>
    <row r="244" spans="2:10" ht="48" customHeight="1" x14ac:dyDescent="0.25">
      <c r="B244" s="14" t="s">
        <v>18</v>
      </c>
      <c r="C244" s="5" t="s">
        <v>155</v>
      </c>
      <c r="D244" s="29">
        <f t="shared" ref="D244:I244" si="82">SUM(D245:D248)</f>
        <v>70</v>
      </c>
      <c r="E244" s="29">
        <f t="shared" si="82"/>
        <v>0</v>
      </c>
      <c r="F244" s="29">
        <f t="shared" si="82"/>
        <v>0</v>
      </c>
      <c r="G244" s="10">
        <f t="shared" si="82"/>
        <v>0</v>
      </c>
      <c r="H244" s="10">
        <f t="shared" si="82"/>
        <v>0</v>
      </c>
      <c r="I244" s="10">
        <f t="shared" si="82"/>
        <v>0</v>
      </c>
      <c r="J244" s="10">
        <f t="shared" ref="J244:J248" si="83">SUM(D244:I244)</f>
        <v>70</v>
      </c>
    </row>
    <row r="245" spans="2:10" ht="15.75" x14ac:dyDescent="0.25">
      <c r="B245" s="14" t="s">
        <v>88</v>
      </c>
      <c r="C245" s="5" t="s">
        <v>27</v>
      </c>
      <c r="D245" s="10">
        <v>70</v>
      </c>
      <c r="E245" s="10">
        <f t="shared" ref="E245:I245" si="84">SUM(E246:E249)</f>
        <v>0</v>
      </c>
      <c r="F245" s="10">
        <f t="shared" si="84"/>
        <v>0</v>
      </c>
      <c r="G245" s="10">
        <f t="shared" si="84"/>
        <v>0</v>
      </c>
      <c r="H245" s="10">
        <f t="shared" si="84"/>
        <v>0</v>
      </c>
      <c r="I245" s="10">
        <f t="shared" si="84"/>
        <v>0</v>
      </c>
      <c r="J245" s="10">
        <f t="shared" si="83"/>
        <v>70</v>
      </c>
    </row>
    <row r="246" spans="2:10" ht="15.75" x14ac:dyDescent="0.25">
      <c r="B246" s="14" t="s">
        <v>89</v>
      </c>
      <c r="C246" s="5" t="s">
        <v>28</v>
      </c>
      <c r="D246" s="10">
        <f t="shared" ref="D246:I246" si="85">SUM(D247:D250)</f>
        <v>0</v>
      </c>
      <c r="E246" s="10">
        <f t="shared" si="85"/>
        <v>0</v>
      </c>
      <c r="F246" s="10">
        <f t="shared" si="85"/>
        <v>0</v>
      </c>
      <c r="G246" s="10">
        <f t="shared" si="85"/>
        <v>0</v>
      </c>
      <c r="H246" s="10">
        <f t="shared" si="85"/>
        <v>0</v>
      </c>
      <c r="I246" s="10">
        <f t="shared" si="85"/>
        <v>0</v>
      </c>
      <c r="J246" s="10">
        <f t="shared" si="83"/>
        <v>0</v>
      </c>
    </row>
    <row r="247" spans="2:10" ht="15.75" x14ac:dyDescent="0.25">
      <c r="B247" s="14" t="s">
        <v>90</v>
      </c>
      <c r="C247" s="5" t="s">
        <v>29</v>
      </c>
      <c r="D247" s="10">
        <f t="shared" ref="D247:I247" si="86">SUM(D248:D251)</f>
        <v>0</v>
      </c>
      <c r="E247" s="10">
        <f t="shared" si="86"/>
        <v>0</v>
      </c>
      <c r="F247" s="10">
        <f t="shared" si="86"/>
        <v>0</v>
      </c>
      <c r="G247" s="10">
        <f t="shared" si="86"/>
        <v>0</v>
      </c>
      <c r="H247" s="10">
        <f t="shared" si="86"/>
        <v>0</v>
      </c>
      <c r="I247" s="10">
        <f t="shared" si="86"/>
        <v>0</v>
      </c>
      <c r="J247" s="10">
        <f t="shared" si="83"/>
        <v>0</v>
      </c>
    </row>
    <row r="248" spans="2:10" ht="15.75" x14ac:dyDescent="0.25">
      <c r="B248" s="14" t="s">
        <v>91</v>
      </c>
      <c r="C248" s="5" t="s">
        <v>30</v>
      </c>
      <c r="D248" s="10">
        <f t="shared" ref="D248:I248" si="87">SUM(D249:D252)</f>
        <v>0</v>
      </c>
      <c r="E248" s="10">
        <f t="shared" si="87"/>
        <v>0</v>
      </c>
      <c r="F248" s="10">
        <f t="shared" si="87"/>
        <v>0</v>
      </c>
      <c r="G248" s="10">
        <f t="shared" si="87"/>
        <v>0</v>
      </c>
      <c r="H248" s="10">
        <f t="shared" si="87"/>
        <v>0</v>
      </c>
      <c r="I248" s="10">
        <f t="shared" si="87"/>
        <v>0</v>
      </c>
      <c r="J248" s="10">
        <f t="shared" si="83"/>
        <v>0</v>
      </c>
    </row>
    <row r="253" spans="2:10" ht="32.25" customHeight="1" x14ac:dyDescent="0.25">
      <c r="B253" s="6"/>
      <c r="I253" s="122" t="s">
        <v>241</v>
      </c>
      <c r="J253" s="122"/>
    </row>
    <row r="254" spans="2:10" ht="15.75" x14ac:dyDescent="0.25">
      <c r="B254" s="6"/>
      <c r="I254" s="19"/>
      <c r="J254" s="19"/>
    </row>
    <row r="255" spans="2:10" ht="36.75" customHeight="1" x14ac:dyDescent="0.25">
      <c r="B255" s="69" t="s">
        <v>239</v>
      </c>
      <c r="C255" s="69"/>
      <c r="D255" s="69"/>
      <c r="E255" s="69"/>
      <c r="F255" s="69"/>
      <c r="G255" s="69"/>
      <c r="H255" s="69"/>
      <c r="I255" s="69"/>
      <c r="J255" s="69"/>
    </row>
    <row r="256" spans="2:10" ht="18.75" x14ac:dyDescent="0.25">
      <c r="B256" s="2"/>
    </row>
    <row r="257" spans="2:10" ht="15.75" x14ac:dyDescent="0.25">
      <c r="B257" s="75" t="s">
        <v>31</v>
      </c>
      <c r="C257" s="119" t="s">
        <v>24</v>
      </c>
      <c r="D257" s="119" t="s">
        <v>25</v>
      </c>
      <c r="E257" s="119"/>
      <c r="F257" s="119"/>
      <c r="G257" s="119"/>
      <c r="H257" s="119"/>
      <c r="I257" s="119"/>
      <c r="J257" s="119"/>
    </row>
    <row r="258" spans="2:10" ht="15.75" x14ac:dyDescent="0.25">
      <c r="B258" s="76"/>
      <c r="C258" s="119"/>
      <c r="D258" s="4">
        <v>2025</v>
      </c>
      <c r="E258" s="4">
        <v>2026</v>
      </c>
      <c r="F258" s="4">
        <v>2027</v>
      </c>
      <c r="G258" s="4">
        <v>2028</v>
      </c>
      <c r="H258" s="4">
        <v>2029</v>
      </c>
      <c r="I258" s="4">
        <v>2030</v>
      </c>
      <c r="J258" s="4" t="s">
        <v>4</v>
      </c>
    </row>
    <row r="259" spans="2:10" x14ac:dyDescent="0.25">
      <c r="B259" s="9">
        <v>1</v>
      </c>
      <c r="C259" s="9">
        <v>2</v>
      </c>
      <c r="D259" s="9">
        <v>3</v>
      </c>
      <c r="E259" s="9">
        <v>4</v>
      </c>
      <c r="F259" s="9">
        <v>5</v>
      </c>
      <c r="G259" s="9">
        <v>6</v>
      </c>
      <c r="H259" s="9">
        <v>7</v>
      </c>
      <c r="I259" s="9">
        <v>8</v>
      </c>
      <c r="J259" s="9">
        <v>9</v>
      </c>
    </row>
    <row r="260" spans="2:10" ht="15.75" x14ac:dyDescent="0.25">
      <c r="B260" s="14">
        <v>1</v>
      </c>
      <c r="C260" s="15" t="s">
        <v>26</v>
      </c>
      <c r="D260" s="29">
        <f>SUM(D261:D264)</f>
        <v>760.4</v>
      </c>
      <c r="E260" s="29">
        <f t="shared" ref="E260:I260" si="88">SUM(E261:E264)</f>
        <v>760.4</v>
      </c>
      <c r="F260" s="29">
        <f t="shared" si="88"/>
        <v>760.4</v>
      </c>
      <c r="G260" s="29">
        <f t="shared" si="88"/>
        <v>760.4</v>
      </c>
      <c r="H260" s="10">
        <f t="shared" si="88"/>
        <v>760.4</v>
      </c>
      <c r="I260" s="10">
        <f t="shared" si="88"/>
        <v>760.4</v>
      </c>
      <c r="J260" s="10">
        <f>SUM(D260:I260)</f>
        <v>4562.3999999999996</v>
      </c>
    </row>
    <row r="261" spans="2:10" ht="15.75" x14ac:dyDescent="0.25">
      <c r="B261" s="14" t="s">
        <v>17</v>
      </c>
      <c r="C261" s="5" t="s">
        <v>27</v>
      </c>
      <c r="D261" s="10">
        <f>D267</f>
        <v>760.4</v>
      </c>
      <c r="E261" s="10">
        <f t="shared" ref="E261:F261" si="89">E267</f>
        <v>760.4</v>
      </c>
      <c r="F261" s="10">
        <f t="shared" si="89"/>
        <v>760.4</v>
      </c>
      <c r="G261" s="10">
        <v>760.4</v>
      </c>
      <c r="H261" s="10">
        <v>760.4</v>
      </c>
      <c r="I261" s="10">
        <v>760.4</v>
      </c>
      <c r="J261" s="10">
        <f t="shared" ref="J261:J264" si="90">SUM(D261:I261)</f>
        <v>4562.3999999999996</v>
      </c>
    </row>
    <row r="262" spans="2:10" ht="15.75" x14ac:dyDescent="0.25">
      <c r="B262" s="14" t="s">
        <v>18</v>
      </c>
      <c r="C262" s="5" t="s">
        <v>28</v>
      </c>
      <c r="D262" s="10">
        <f>D268</f>
        <v>0</v>
      </c>
      <c r="E262" s="10">
        <f t="shared" ref="E262:H262" si="91">E268</f>
        <v>0</v>
      </c>
      <c r="F262" s="10">
        <f t="shared" si="91"/>
        <v>0</v>
      </c>
      <c r="G262" s="10">
        <f t="shared" si="91"/>
        <v>0</v>
      </c>
      <c r="H262" s="10">
        <f t="shared" si="91"/>
        <v>0</v>
      </c>
      <c r="I262" s="10">
        <f>I268</f>
        <v>0</v>
      </c>
      <c r="J262" s="10">
        <f t="shared" si="90"/>
        <v>0</v>
      </c>
    </row>
    <row r="263" spans="2:10" ht="15.75" x14ac:dyDescent="0.25">
      <c r="B263" s="14" t="s">
        <v>19</v>
      </c>
      <c r="C263" s="5" t="s">
        <v>29</v>
      </c>
      <c r="D263" s="10">
        <f>D269</f>
        <v>0</v>
      </c>
      <c r="E263" s="10">
        <f t="shared" ref="E263:I263" si="92">E269</f>
        <v>0</v>
      </c>
      <c r="F263" s="10">
        <f t="shared" si="92"/>
        <v>0</v>
      </c>
      <c r="G263" s="10">
        <f t="shared" si="92"/>
        <v>0</v>
      </c>
      <c r="H263" s="10">
        <f t="shared" si="92"/>
        <v>0</v>
      </c>
      <c r="I263" s="10">
        <f t="shared" si="92"/>
        <v>0</v>
      </c>
      <c r="J263" s="10">
        <f t="shared" si="90"/>
        <v>0</v>
      </c>
    </row>
    <row r="264" spans="2:10" ht="15.75" x14ac:dyDescent="0.25">
      <c r="B264" s="14" t="s">
        <v>20</v>
      </c>
      <c r="C264" s="5" t="s">
        <v>30</v>
      </c>
      <c r="D264" s="10">
        <v>0</v>
      </c>
      <c r="E264" s="10">
        <v>0</v>
      </c>
      <c r="F264" s="10">
        <v>0</v>
      </c>
      <c r="G264" s="10">
        <v>0</v>
      </c>
      <c r="H264" s="10">
        <v>0</v>
      </c>
      <c r="I264" s="10">
        <v>0</v>
      </c>
      <c r="J264" s="10">
        <f t="shared" si="90"/>
        <v>0</v>
      </c>
    </row>
    <row r="265" spans="2:10" ht="15.75" x14ac:dyDescent="0.25">
      <c r="B265" s="121" t="s">
        <v>240</v>
      </c>
      <c r="C265" s="121"/>
      <c r="D265" s="121"/>
      <c r="E265" s="121"/>
      <c r="F265" s="121"/>
      <c r="G265" s="121"/>
      <c r="H265" s="121"/>
      <c r="I265" s="121"/>
      <c r="J265" s="121"/>
    </row>
    <row r="266" spans="2:10" ht="63" x14ac:dyDescent="0.25">
      <c r="B266" s="14" t="s">
        <v>17</v>
      </c>
      <c r="C266" s="5" t="s">
        <v>156</v>
      </c>
      <c r="D266" s="10">
        <f t="shared" ref="D266:I266" si="93">SUM(D267:D270)</f>
        <v>760.4</v>
      </c>
      <c r="E266" s="10">
        <f t="shared" si="93"/>
        <v>760.4</v>
      </c>
      <c r="F266" s="10">
        <f t="shared" si="93"/>
        <v>760.4</v>
      </c>
      <c r="G266" s="10">
        <f t="shared" si="93"/>
        <v>760.4</v>
      </c>
      <c r="H266" s="10">
        <f t="shared" si="93"/>
        <v>760.4</v>
      </c>
      <c r="I266" s="10">
        <f t="shared" si="93"/>
        <v>760.4</v>
      </c>
      <c r="J266" s="10">
        <f t="shared" ref="J266:J270" si="94">SUM(D266:I266)</f>
        <v>4562.3999999999996</v>
      </c>
    </row>
    <row r="267" spans="2:10" ht="15.75" x14ac:dyDescent="0.25">
      <c r="B267" s="14" t="s">
        <v>21</v>
      </c>
      <c r="C267" s="5" t="s">
        <v>27</v>
      </c>
      <c r="D267" s="10">
        <v>760.4</v>
      </c>
      <c r="E267" s="10">
        <v>760.4</v>
      </c>
      <c r="F267" s="10">
        <v>760.4</v>
      </c>
      <c r="G267" s="10">
        <v>760.4</v>
      </c>
      <c r="H267" s="10">
        <v>760.4</v>
      </c>
      <c r="I267" s="10">
        <v>760.4</v>
      </c>
      <c r="J267" s="10">
        <f t="shared" si="94"/>
        <v>4562.3999999999996</v>
      </c>
    </row>
    <row r="268" spans="2:10" ht="15.75" x14ac:dyDescent="0.25">
      <c r="B268" s="14" t="s">
        <v>22</v>
      </c>
      <c r="C268" s="5" t="s">
        <v>28</v>
      </c>
      <c r="D268" s="10">
        <v>0</v>
      </c>
      <c r="E268" s="10">
        <v>0</v>
      </c>
      <c r="F268" s="10">
        <v>0</v>
      </c>
      <c r="G268" s="10">
        <v>0</v>
      </c>
      <c r="H268" s="10">
        <v>0</v>
      </c>
      <c r="I268" s="10">
        <f t="shared" ref="I268" si="95">SUM(I269:I272)</f>
        <v>0</v>
      </c>
      <c r="J268" s="10">
        <f t="shared" si="94"/>
        <v>0</v>
      </c>
    </row>
    <row r="269" spans="2:10" ht="15.75" x14ac:dyDescent="0.25">
      <c r="B269" s="14" t="s">
        <v>32</v>
      </c>
      <c r="C269" s="5" t="s">
        <v>29</v>
      </c>
      <c r="D269" s="10">
        <v>0</v>
      </c>
      <c r="E269" s="10">
        <v>0</v>
      </c>
      <c r="F269" s="10">
        <v>0</v>
      </c>
      <c r="G269" s="10">
        <v>0</v>
      </c>
      <c r="H269" s="10">
        <v>0</v>
      </c>
      <c r="I269" s="10">
        <f t="shared" ref="I269" si="96">SUM(I270:I273)</f>
        <v>0</v>
      </c>
      <c r="J269" s="10">
        <f t="shared" si="94"/>
        <v>0</v>
      </c>
    </row>
    <row r="270" spans="2:10" ht="15.75" x14ac:dyDescent="0.25">
      <c r="B270" s="14" t="s">
        <v>33</v>
      </c>
      <c r="C270" s="5" t="s">
        <v>30</v>
      </c>
      <c r="D270" s="10">
        <v>0</v>
      </c>
      <c r="E270" s="10">
        <v>0</v>
      </c>
      <c r="F270" s="10">
        <v>0</v>
      </c>
      <c r="G270" s="10">
        <v>0</v>
      </c>
      <c r="H270" s="10">
        <v>0</v>
      </c>
      <c r="I270" s="10">
        <f t="shared" ref="I270" si="97">SUM(I271:I274)</f>
        <v>0</v>
      </c>
      <c r="J270" s="10">
        <f t="shared" si="94"/>
        <v>0</v>
      </c>
    </row>
    <row r="274" spans="2:10" ht="29.25" customHeight="1" x14ac:dyDescent="0.25">
      <c r="I274" s="122" t="s">
        <v>242</v>
      </c>
      <c r="J274" s="122"/>
    </row>
    <row r="275" spans="2:10" x14ac:dyDescent="0.25">
      <c r="I275" s="19"/>
      <c r="J275" s="19"/>
    </row>
    <row r="276" spans="2:10" ht="18.75" x14ac:dyDescent="0.25">
      <c r="B276" s="69" t="s">
        <v>243</v>
      </c>
      <c r="C276" s="69"/>
      <c r="D276" s="69"/>
      <c r="E276" s="69"/>
      <c r="F276" s="69"/>
      <c r="G276" s="69"/>
      <c r="H276" s="69"/>
      <c r="I276" s="69"/>
      <c r="J276" s="69"/>
    </row>
    <row r="277" spans="2:10" ht="18.75" x14ac:dyDescent="0.25">
      <c r="B277" s="2"/>
    </row>
    <row r="278" spans="2:10" ht="15.75" x14ac:dyDescent="0.25">
      <c r="B278" s="75" t="s">
        <v>31</v>
      </c>
      <c r="C278" s="119" t="s">
        <v>24</v>
      </c>
      <c r="D278" s="119" t="s">
        <v>25</v>
      </c>
      <c r="E278" s="119"/>
      <c r="F278" s="119"/>
      <c r="G278" s="119"/>
      <c r="H278" s="119"/>
      <c r="I278" s="119"/>
      <c r="J278" s="119"/>
    </row>
    <row r="279" spans="2:10" ht="15.75" x14ac:dyDescent="0.25">
      <c r="B279" s="76"/>
      <c r="C279" s="119"/>
      <c r="D279" s="4">
        <v>2025</v>
      </c>
      <c r="E279" s="4">
        <v>2026</v>
      </c>
      <c r="F279" s="4">
        <v>2027</v>
      </c>
      <c r="G279" s="4">
        <v>2028</v>
      </c>
      <c r="H279" s="4">
        <v>2029</v>
      </c>
      <c r="I279" s="4">
        <v>2030</v>
      </c>
      <c r="J279" s="4" t="s">
        <v>4</v>
      </c>
    </row>
    <row r="280" spans="2:10" x14ac:dyDescent="0.25">
      <c r="B280" s="9">
        <v>1</v>
      </c>
      <c r="C280" s="9">
        <v>2</v>
      </c>
      <c r="D280" s="9">
        <v>3</v>
      </c>
      <c r="E280" s="9">
        <v>4</v>
      </c>
      <c r="F280" s="9">
        <v>5</v>
      </c>
      <c r="G280" s="9">
        <v>6</v>
      </c>
      <c r="H280" s="9">
        <v>7</v>
      </c>
      <c r="I280" s="9">
        <v>8</v>
      </c>
      <c r="J280" s="9">
        <v>9</v>
      </c>
    </row>
    <row r="281" spans="2:10" ht="15.75" x14ac:dyDescent="0.25">
      <c r="B281" s="14">
        <v>1</v>
      </c>
      <c r="C281" s="15" t="s">
        <v>26</v>
      </c>
      <c r="D281" s="29">
        <f>SUM(D282:D285)</f>
        <v>1377.55</v>
      </c>
      <c r="E281" s="10">
        <f t="shared" ref="E281:I281" si="98">SUM(E282:E285)</f>
        <v>0</v>
      </c>
      <c r="F281" s="10">
        <f t="shared" si="98"/>
        <v>0</v>
      </c>
      <c r="G281" s="10">
        <f t="shared" si="98"/>
        <v>0</v>
      </c>
      <c r="H281" s="10">
        <f t="shared" si="98"/>
        <v>0</v>
      </c>
      <c r="I281" s="10">
        <f t="shared" si="98"/>
        <v>0</v>
      </c>
      <c r="J281" s="10">
        <f>SUM(D281:I281)</f>
        <v>1377.55</v>
      </c>
    </row>
    <row r="282" spans="2:10" ht="15.75" x14ac:dyDescent="0.25">
      <c r="B282" s="14" t="s">
        <v>17</v>
      </c>
      <c r="C282" s="5" t="s">
        <v>27</v>
      </c>
      <c r="D282" s="10">
        <v>27.55</v>
      </c>
      <c r="E282" s="10">
        <v>0</v>
      </c>
      <c r="F282" s="10">
        <v>0</v>
      </c>
      <c r="G282" s="10">
        <v>0</v>
      </c>
      <c r="H282" s="10">
        <v>0</v>
      </c>
      <c r="I282" s="10">
        <v>0</v>
      </c>
      <c r="J282" s="10">
        <f t="shared" ref="J282:J285" si="99">SUM(D282:I282)</f>
        <v>27.55</v>
      </c>
    </row>
    <row r="283" spans="2:10" ht="15.75" x14ac:dyDescent="0.25">
      <c r="B283" s="14" t="s">
        <v>18</v>
      </c>
      <c r="C283" s="5" t="s">
        <v>28</v>
      </c>
      <c r="D283" s="10">
        <v>0</v>
      </c>
      <c r="E283" s="10">
        <v>0</v>
      </c>
      <c r="F283" s="10">
        <v>0</v>
      </c>
      <c r="G283" s="10">
        <v>0</v>
      </c>
      <c r="H283" s="10">
        <v>0</v>
      </c>
      <c r="I283" s="10">
        <v>0</v>
      </c>
      <c r="J283" s="10">
        <f t="shared" si="99"/>
        <v>0</v>
      </c>
    </row>
    <row r="284" spans="2:10" ht="15.75" x14ac:dyDescent="0.25">
      <c r="B284" s="14" t="s">
        <v>19</v>
      </c>
      <c r="C284" s="5" t="s">
        <v>29</v>
      </c>
      <c r="D284" s="10">
        <v>1350</v>
      </c>
      <c r="E284" s="10">
        <v>0</v>
      </c>
      <c r="F284" s="10">
        <v>0</v>
      </c>
      <c r="G284" s="10">
        <v>0</v>
      </c>
      <c r="H284" s="10">
        <v>0</v>
      </c>
      <c r="I284" s="10">
        <v>0</v>
      </c>
      <c r="J284" s="10">
        <f t="shared" si="99"/>
        <v>1350</v>
      </c>
    </row>
    <row r="285" spans="2:10" ht="15.75" x14ac:dyDescent="0.25">
      <c r="B285" s="14" t="s">
        <v>20</v>
      </c>
      <c r="C285" s="5" t="s">
        <v>30</v>
      </c>
      <c r="D285" s="10">
        <v>0</v>
      </c>
      <c r="E285" s="10">
        <v>0</v>
      </c>
      <c r="F285" s="10">
        <v>0</v>
      </c>
      <c r="G285" s="10">
        <v>0</v>
      </c>
      <c r="H285" s="10">
        <v>0</v>
      </c>
      <c r="I285" s="10">
        <v>0</v>
      </c>
      <c r="J285" s="10">
        <f t="shared" si="99"/>
        <v>0</v>
      </c>
    </row>
    <row r="286" spans="2:10" ht="15.75" x14ac:dyDescent="0.25">
      <c r="B286" s="121" t="s">
        <v>244</v>
      </c>
      <c r="C286" s="121"/>
      <c r="D286" s="121"/>
      <c r="E286" s="121"/>
      <c r="F286" s="121"/>
      <c r="G286" s="121"/>
      <c r="H286" s="121"/>
      <c r="I286" s="121"/>
      <c r="J286" s="121"/>
    </row>
    <row r="287" spans="2:10" ht="94.5" x14ac:dyDescent="0.25">
      <c r="B287" s="14" t="s">
        <v>17</v>
      </c>
      <c r="C287" s="5" t="s">
        <v>154</v>
      </c>
      <c r="D287" s="29">
        <f t="shared" ref="D287:I287" si="100">SUM(D288:D291)</f>
        <v>1377.55</v>
      </c>
      <c r="E287" s="10">
        <f t="shared" si="100"/>
        <v>0</v>
      </c>
      <c r="F287" s="10">
        <f t="shared" si="100"/>
        <v>0</v>
      </c>
      <c r="G287" s="10">
        <f t="shared" si="100"/>
        <v>0</v>
      </c>
      <c r="H287" s="10">
        <f t="shared" si="100"/>
        <v>0</v>
      </c>
      <c r="I287" s="10">
        <f t="shared" si="100"/>
        <v>0</v>
      </c>
      <c r="J287" s="10">
        <f t="shared" ref="J287:J291" si="101">SUM(D287:I287)</f>
        <v>1377.55</v>
      </c>
    </row>
    <row r="288" spans="2:10" ht="15.75" x14ac:dyDescent="0.25">
      <c r="B288" s="14" t="s">
        <v>21</v>
      </c>
      <c r="C288" s="5" t="s">
        <v>27</v>
      </c>
      <c r="D288" s="10">
        <v>27.55</v>
      </c>
      <c r="E288" s="10">
        <v>0</v>
      </c>
      <c r="F288" s="10">
        <v>0</v>
      </c>
      <c r="G288" s="10">
        <v>0</v>
      </c>
      <c r="H288" s="10">
        <v>0</v>
      </c>
      <c r="I288" s="10">
        <v>0</v>
      </c>
      <c r="J288" s="10">
        <f t="shared" si="101"/>
        <v>27.55</v>
      </c>
    </row>
    <row r="289" spans="2:10" ht="15.75" x14ac:dyDescent="0.25">
      <c r="B289" s="14" t="s">
        <v>22</v>
      </c>
      <c r="C289" s="5" t="s">
        <v>28</v>
      </c>
      <c r="D289" s="10">
        <v>0</v>
      </c>
      <c r="E289" s="10">
        <v>0</v>
      </c>
      <c r="F289" s="10">
        <v>0</v>
      </c>
      <c r="G289" s="10">
        <v>0</v>
      </c>
      <c r="H289" s="10">
        <v>0</v>
      </c>
      <c r="I289" s="10">
        <v>0</v>
      </c>
      <c r="J289" s="10">
        <f t="shared" si="101"/>
        <v>0</v>
      </c>
    </row>
    <row r="290" spans="2:10" ht="15.75" x14ac:dyDescent="0.25">
      <c r="B290" s="14" t="s">
        <v>32</v>
      </c>
      <c r="C290" s="5" t="s">
        <v>29</v>
      </c>
      <c r="D290" s="10">
        <v>1350</v>
      </c>
      <c r="E290" s="10">
        <v>0</v>
      </c>
      <c r="F290" s="10">
        <v>0</v>
      </c>
      <c r="G290" s="10">
        <v>0</v>
      </c>
      <c r="H290" s="10">
        <v>0</v>
      </c>
      <c r="I290" s="10">
        <v>0</v>
      </c>
      <c r="J290" s="10">
        <f t="shared" si="101"/>
        <v>1350</v>
      </c>
    </row>
    <row r="291" spans="2:10" ht="15.75" x14ac:dyDescent="0.25">
      <c r="B291" s="14" t="s">
        <v>33</v>
      </c>
      <c r="C291" s="5" t="s">
        <v>30</v>
      </c>
      <c r="D291" s="10">
        <v>0</v>
      </c>
      <c r="E291" s="10">
        <v>0</v>
      </c>
      <c r="F291" s="10">
        <v>0</v>
      </c>
      <c r="G291" s="10">
        <v>0</v>
      </c>
      <c r="H291" s="10">
        <v>0</v>
      </c>
      <c r="I291" s="10">
        <v>0</v>
      </c>
      <c r="J291" s="10">
        <f t="shared" si="101"/>
        <v>0</v>
      </c>
    </row>
    <row r="294" spans="2:10" ht="9" customHeight="1" x14ac:dyDescent="0.25"/>
    <row r="295" spans="2:10" ht="29.25" customHeight="1" x14ac:dyDescent="0.25">
      <c r="I295" s="122" t="s">
        <v>250</v>
      </c>
      <c r="J295" s="122"/>
    </row>
    <row r="296" spans="2:10" x14ac:dyDescent="0.25">
      <c r="I296" s="19"/>
      <c r="J296" s="19"/>
    </row>
    <row r="297" spans="2:10" ht="18.75" x14ac:dyDescent="0.25">
      <c r="B297" s="69" t="s">
        <v>251</v>
      </c>
      <c r="C297" s="69"/>
      <c r="D297" s="69"/>
      <c r="E297" s="69"/>
      <c r="F297" s="69"/>
      <c r="G297" s="69"/>
      <c r="H297" s="69"/>
      <c r="I297" s="69"/>
      <c r="J297" s="69"/>
    </row>
    <row r="298" spans="2:10" ht="18.75" x14ac:dyDescent="0.25">
      <c r="B298" s="2"/>
    </row>
    <row r="299" spans="2:10" ht="15.75" x14ac:dyDescent="0.25">
      <c r="B299" s="75" t="s">
        <v>31</v>
      </c>
      <c r="C299" s="119" t="s">
        <v>24</v>
      </c>
      <c r="D299" s="119" t="s">
        <v>25</v>
      </c>
      <c r="E299" s="119"/>
      <c r="F299" s="119"/>
      <c r="G299" s="119"/>
      <c r="H299" s="119"/>
      <c r="I299" s="119"/>
      <c r="J299" s="119"/>
    </row>
    <row r="300" spans="2:10" ht="15.75" x14ac:dyDescent="0.25">
      <c r="B300" s="76"/>
      <c r="C300" s="119"/>
      <c r="D300" s="4">
        <v>2025</v>
      </c>
      <c r="E300" s="4">
        <v>2026</v>
      </c>
      <c r="F300" s="4">
        <v>2027</v>
      </c>
      <c r="G300" s="4">
        <v>2028</v>
      </c>
      <c r="H300" s="4">
        <v>2029</v>
      </c>
      <c r="I300" s="4">
        <v>2030</v>
      </c>
      <c r="J300" s="4" t="s">
        <v>4</v>
      </c>
    </row>
    <row r="301" spans="2:10" x14ac:dyDescent="0.25">
      <c r="B301" s="9">
        <v>1</v>
      </c>
      <c r="C301" s="9">
        <v>2</v>
      </c>
      <c r="D301" s="9">
        <v>3</v>
      </c>
      <c r="E301" s="9">
        <v>4</v>
      </c>
      <c r="F301" s="9">
        <v>5</v>
      </c>
      <c r="G301" s="9">
        <v>6</v>
      </c>
      <c r="H301" s="9">
        <v>7</v>
      </c>
      <c r="I301" s="9">
        <v>8</v>
      </c>
      <c r="J301" s="9">
        <v>9</v>
      </c>
    </row>
    <row r="302" spans="2:10" ht="15.75" x14ac:dyDescent="0.25">
      <c r="B302" s="14">
        <v>1</v>
      </c>
      <c r="C302" s="15" t="s">
        <v>26</v>
      </c>
      <c r="D302" s="10">
        <v>0</v>
      </c>
      <c r="E302" s="10">
        <f>E303+E304+E305+E306</f>
        <v>50901.599999999999</v>
      </c>
      <c r="F302" s="10">
        <f t="shared" ref="F302:I302" si="102">SUM(F303:F306)</f>
        <v>0</v>
      </c>
      <c r="G302" s="10">
        <f t="shared" si="102"/>
        <v>0</v>
      </c>
      <c r="H302" s="10">
        <f t="shared" si="102"/>
        <v>0</v>
      </c>
      <c r="I302" s="10">
        <f t="shared" si="102"/>
        <v>0</v>
      </c>
      <c r="J302" s="10">
        <f>SUM(D302:I302)</f>
        <v>50901.599999999999</v>
      </c>
    </row>
    <row r="303" spans="2:10" ht="15.75" x14ac:dyDescent="0.25">
      <c r="B303" s="14" t="s">
        <v>17</v>
      </c>
      <c r="C303" s="5" t="s">
        <v>27</v>
      </c>
      <c r="D303" s="10">
        <v>0</v>
      </c>
      <c r="E303" s="10">
        <f>E309+E315</f>
        <v>10.200000000000001</v>
      </c>
      <c r="F303" s="10">
        <v>0</v>
      </c>
      <c r="G303" s="10">
        <v>0</v>
      </c>
      <c r="H303" s="10">
        <v>0</v>
      </c>
      <c r="I303" s="10">
        <v>0</v>
      </c>
      <c r="J303" s="10">
        <f t="shared" ref="J303:J306" si="103">SUM(D303:I303)</f>
        <v>10.200000000000001</v>
      </c>
    </row>
    <row r="304" spans="2:10" ht="15.75" x14ac:dyDescent="0.25">
      <c r="B304" s="14" t="s">
        <v>18</v>
      </c>
      <c r="C304" s="5" t="s">
        <v>28</v>
      </c>
      <c r="D304" s="10">
        <v>0</v>
      </c>
      <c r="E304" s="10">
        <f t="shared" ref="E304:E306" si="104">E310+E316</f>
        <v>45293.3</v>
      </c>
      <c r="F304" s="10">
        <v>0</v>
      </c>
      <c r="G304" s="10">
        <v>0</v>
      </c>
      <c r="H304" s="10">
        <v>0</v>
      </c>
      <c r="I304" s="10">
        <v>0</v>
      </c>
      <c r="J304" s="10">
        <f t="shared" si="103"/>
        <v>45293.3</v>
      </c>
    </row>
    <row r="305" spans="2:10" ht="15.75" x14ac:dyDescent="0.25">
      <c r="B305" s="14" t="s">
        <v>19</v>
      </c>
      <c r="C305" s="5" t="s">
        <v>29</v>
      </c>
      <c r="D305" s="10">
        <v>0</v>
      </c>
      <c r="E305" s="10">
        <f t="shared" si="104"/>
        <v>5598.0999999999995</v>
      </c>
      <c r="F305" s="10">
        <v>0</v>
      </c>
      <c r="G305" s="10">
        <v>0</v>
      </c>
      <c r="H305" s="10">
        <v>0</v>
      </c>
      <c r="I305" s="10">
        <v>0</v>
      </c>
      <c r="J305" s="10">
        <f t="shared" si="103"/>
        <v>5598.0999999999995</v>
      </c>
    </row>
    <row r="306" spans="2:10" ht="15.75" x14ac:dyDescent="0.25">
      <c r="B306" s="14" t="s">
        <v>20</v>
      </c>
      <c r="C306" s="5" t="s">
        <v>30</v>
      </c>
      <c r="D306" s="10">
        <v>0</v>
      </c>
      <c r="E306" s="10">
        <f t="shared" si="104"/>
        <v>0</v>
      </c>
      <c r="F306" s="10">
        <v>0</v>
      </c>
      <c r="G306" s="10">
        <v>0</v>
      </c>
      <c r="H306" s="10">
        <v>0</v>
      </c>
      <c r="I306" s="10">
        <v>0</v>
      </c>
      <c r="J306" s="10">
        <f t="shared" si="103"/>
        <v>0</v>
      </c>
    </row>
    <row r="307" spans="2:10" ht="33" customHeight="1" x14ac:dyDescent="0.25">
      <c r="B307" s="121" t="s">
        <v>101</v>
      </c>
      <c r="C307" s="121"/>
      <c r="D307" s="121"/>
      <c r="E307" s="121"/>
      <c r="F307" s="121"/>
      <c r="G307" s="121"/>
      <c r="H307" s="121"/>
      <c r="I307" s="121"/>
      <c r="J307" s="121"/>
    </row>
    <row r="308" spans="2:10" ht="168" customHeight="1" x14ac:dyDescent="0.25">
      <c r="B308" s="14" t="s">
        <v>17</v>
      </c>
      <c r="C308" s="5" t="s">
        <v>157</v>
      </c>
      <c r="D308" s="10">
        <v>0</v>
      </c>
      <c r="E308" s="10">
        <f t="shared" ref="E308:I308" si="105">SUM(E309:E312)</f>
        <v>46406.3</v>
      </c>
      <c r="F308" s="10">
        <f t="shared" si="105"/>
        <v>0</v>
      </c>
      <c r="G308" s="10">
        <f t="shared" si="105"/>
        <v>0</v>
      </c>
      <c r="H308" s="10">
        <f t="shared" si="105"/>
        <v>0</v>
      </c>
      <c r="I308" s="10">
        <f t="shared" si="105"/>
        <v>0</v>
      </c>
      <c r="J308" s="10">
        <f t="shared" ref="J308:J312" si="106">SUM(D308:I308)</f>
        <v>46406.3</v>
      </c>
    </row>
    <row r="309" spans="2:10" ht="15.75" x14ac:dyDescent="0.25">
      <c r="B309" s="14" t="s">
        <v>21</v>
      </c>
      <c r="C309" s="5" t="s">
        <v>27</v>
      </c>
      <c r="D309" s="10">
        <v>0</v>
      </c>
      <c r="E309" s="10">
        <v>9.3000000000000007</v>
      </c>
      <c r="F309" s="10">
        <v>0</v>
      </c>
      <c r="G309" s="10">
        <v>0</v>
      </c>
      <c r="H309" s="10">
        <v>0</v>
      </c>
      <c r="I309" s="10">
        <v>0</v>
      </c>
      <c r="J309" s="10">
        <f t="shared" si="106"/>
        <v>9.3000000000000007</v>
      </c>
    </row>
    <row r="310" spans="2:10" ht="15.75" x14ac:dyDescent="0.25">
      <c r="B310" s="14" t="s">
        <v>22</v>
      </c>
      <c r="C310" s="5" t="s">
        <v>28</v>
      </c>
      <c r="D310" s="10">
        <v>0</v>
      </c>
      <c r="E310" s="10">
        <v>41293.300000000003</v>
      </c>
      <c r="F310" s="10">
        <v>0</v>
      </c>
      <c r="G310" s="10">
        <v>0</v>
      </c>
      <c r="H310" s="10">
        <v>0</v>
      </c>
      <c r="I310" s="10">
        <v>0</v>
      </c>
      <c r="J310" s="10">
        <f t="shared" si="106"/>
        <v>41293.300000000003</v>
      </c>
    </row>
    <row r="311" spans="2:10" ht="15.75" x14ac:dyDescent="0.25">
      <c r="B311" s="14" t="s">
        <v>32</v>
      </c>
      <c r="C311" s="5" t="s">
        <v>29</v>
      </c>
      <c r="D311" s="10">
        <v>0</v>
      </c>
      <c r="E311" s="10">
        <v>5103.7</v>
      </c>
      <c r="F311" s="10">
        <v>0</v>
      </c>
      <c r="G311" s="10">
        <v>0</v>
      </c>
      <c r="H311" s="10">
        <v>0</v>
      </c>
      <c r="I311" s="10">
        <v>0</v>
      </c>
      <c r="J311" s="10">
        <f t="shared" si="106"/>
        <v>5103.7</v>
      </c>
    </row>
    <row r="312" spans="2:10" ht="15.75" x14ac:dyDescent="0.25">
      <c r="B312" s="14" t="s">
        <v>33</v>
      </c>
      <c r="C312" s="5" t="s">
        <v>30</v>
      </c>
      <c r="D312" s="10">
        <v>0</v>
      </c>
      <c r="E312" s="10">
        <v>0</v>
      </c>
      <c r="F312" s="10">
        <v>0</v>
      </c>
      <c r="G312" s="10">
        <v>0</v>
      </c>
      <c r="H312" s="10">
        <v>0</v>
      </c>
      <c r="I312" s="10">
        <v>0</v>
      </c>
      <c r="J312" s="10">
        <f t="shared" si="106"/>
        <v>0</v>
      </c>
    </row>
    <row r="313" spans="2:10" ht="52.5" customHeight="1" x14ac:dyDescent="0.25">
      <c r="B313" s="115" t="s">
        <v>252</v>
      </c>
      <c r="C313" s="116"/>
      <c r="D313" s="116"/>
      <c r="E313" s="116"/>
      <c r="F313" s="116"/>
      <c r="G313" s="116"/>
      <c r="H313" s="116"/>
      <c r="I313" s="116"/>
      <c r="J313" s="117"/>
    </row>
    <row r="314" spans="2:10" ht="178.5" customHeight="1" x14ac:dyDescent="0.25">
      <c r="B314" s="14" t="s">
        <v>35</v>
      </c>
      <c r="C314" s="5" t="s">
        <v>200</v>
      </c>
      <c r="D314" s="10">
        <v>0</v>
      </c>
      <c r="E314" s="10">
        <f t="shared" ref="E314:I314" si="107">SUM(E315:E318)</f>
        <v>4495.3</v>
      </c>
      <c r="F314" s="10">
        <f t="shared" si="107"/>
        <v>0</v>
      </c>
      <c r="G314" s="10">
        <f t="shared" si="107"/>
        <v>0</v>
      </c>
      <c r="H314" s="10">
        <f t="shared" si="107"/>
        <v>0</v>
      </c>
      <c r="I314" s="10">
        <f t="shared" si="107"/>
        <v>0</v>
      </c>
      <c r="J314" s="10">
        <f t="shared" ref="J314:J318" si="108">SUM(D314:I314)</f>
        <v>4495.3</v>
      </c>
    </row>
    <row r="315" spans="2:10" ht="15.75" x14ac:dyDescent="0.25">
      <c r="B315" s="14" t="s">
        <v>63</v>
      </c>
      <c r="C315" s="5" t="s">
        <v>27</v>
      </c>
      <c r="D315" s="10">
        <v>0</v>
      </c>
      <c r="E315" s="10">
        <v>0.9</v>
      </c>
      <c r="F315" s="10">
        <v>0</v>
      </c>
      <c r="G315" s="10">
        <v>0</v>
      </c>
      <c r="H315" s="10">
        <v>0</v>
      </c>
      <c r="I315" s="10">
        <v>0</v>
      </c>
      <c r="J315" s="10">
        <f t="shared" si="108"/>
        <v>0.9</v>
      </c>
    </row>
    <row r="316" spans="2:10" ht="15.75" x14ac:dyDescent="0.25">
      <c r="B316" s="14" t="s">
        <v>64</v>
      </c>
      <c r="C316" s="5" t="s">
        <v>28</v>
      </c>
      <c r="D316" s="10">
        <v>0</v>
      </c>
      <c r="E316" s="10">
        <v>4000</v>
      </c>
      <c r="F316" s="10">
        <v>0</v>
      </c>
      <c r="G316" s="10">
        <v>0</v>
      </c>
      <c r="H316" s="10">
        <v>0</v>
      </c>
      <c r="I316" s="10">
        <v>0</v>
      </c>
      <c r="J316" s="10">
        <f t="shared" si="108"/>
        <v>4000</v>
      </c>
    </row>
    <row r="317" spans="2:10" ht="15.75" x14ac:dyDescent="0.25">
      <c r="B317" s="14" t="s">
        <v>65</v>
      </c>
      <c r="C317" s="5" t="s">
        <v>29</v>
      </c>
      <c r="D317" s="10">
        <v>0</v>
      </c>
      <c r="E317" s="10">
        <v>494.4</v>
      </c>
      <c r="F317" s="10">
        <v>0</v>
      </c>
      <c r="G317" s="10">
        <v>0</v>
      </c>
      <c r="H317" s="10">
        <v>0</v>
      </c>
      <c r="I317" s="10">
        <v>0</v>
      </c>
      <c r="J317" s="10">
        <f t="shared" si="108"/>
        <v>494.4</v>
      </c>
    </row>
    <row r="318" spans="2:10" ht="15.75" x14ac:dyDescent="0.25">
      <c r="B318" s="14" t="s">
        <v>66</v>
      </c>
      <c r="C318" s="5" t="s">
        <v>30</v>
      </c>
      <c r="D318" s="10">
        <v>0</v>
      </c>
      <c r="E318" s="10">
        <v>0</v>
      </c>
      <c r="F318" s="10">
        <v>0</v>
      </c>
      <c r="G318" s="10">
        <v>0</v>
      </c>
      <c r="H318" s="10">
        <v>0</v>
      </c>
      <c r="I318" s="10">
        <v>0</v>
      </c>
      <c r="J318" s="10">
        <f t="shared" si="108"/>
        <v>0</v>
      </c>
    </row>
  </sheetData>
  <mergeCells count="90">
    <mergeCell ref="B307:J307"/>
    <mergeCell ref="B286:J286"/>
    <mergeCell ref="I295:J295"/>
    <mergeCell ref="B297:J297"/>
    <mergeCell ref="B299:B300"/>
    <mergeCell ref="C299:C300"/>
    <mergeCell ref="D299:J299"/>
    <mergeCell ref="B265:J265"/>
    <mergeCell ref="B114:J114"/>
    <mergeCell ref="I274:J274"/>
    <mergeCell ref="B276:J276"/>
    <mergeCell ref="B278:B279"/>
    <mergeCell ref="C278:C279"/>
    <mergeCell ref="D278:J278"/>
    <mergeCell ref="B238:J238"/>
    <mergeCell ref="I253:J253"/>
    <mergeCell ref="B255:J255"/>
    <mergeCell ref="B257:B258"/>
    <mergeCell ref="C257:C258"/>
    <mergeCell ref="D257:J257"/>
    <mergeCell ref="B215:J215"/>
    <mergeCell ref="I226:J226"/>
    <mergeCell ref="D230:J230"/>
    <mergeCell ref="I203:J203"/>
    <mergeCell ref="B205:J205"/>
    <mergeCell ref="B207:B208"/>
    <mergeCell ref="C207:C208"/>
    <mergeCell ref="D207:J207"/>
    <mergeCell ref="C5:C6"/>
    <mergeCell ref="D5:J5"/>
    <mergeCell ref="B13:J13"/>
    <mergeCell ref="B3:J3"/>
    <mergeCell ref="B5:B6"/>
    <mergeCell ref="B22:J22"/>
    <mergeCell ref="B24:B25"/>
    <mergeCell ref="C24:C25"/>
    <mergeCell ref="D24:J24"/>
    <mergeCell ref="B32:J32"/>
    <mergeCell ref="B41:J41"/>
    <mergeCell ref="B43:B44"/>
    <mergeCell ref="C43:C44"/>
    <mergeCell ref="D43:J43"/>
    <mergeCell ref="B51:J51"/>
    <mergeCell ref="B60:J60"/>
    <mergeCell ref="B62:B63"/>
    <mergeCell ref="C62:C63"/>
    <mergeCell ref="D62:J62"/>
    <mergeCell ref="B70:J70"/>
    <mergeCell ref="B79:J79"/>
    <mergeCell ref="B81:B82"/>
    <mergeCell ref="C81:C82"/>
    <mergeCell ref="D81:J81"/>
    <mergeCell ref="B89:J89"/>
    <mergeCell ref="B98:J98"/>
    <mergeCell ref="B100:B101"/>
    <mergeCell ref="C100:C101"/>
    <mergeCell ref="D100:J100"/>
    <mergeCell ref="B108:J108"/>
    <mergeCell ref="I96:J96"/>
    <mergeCell ref="I134:J134"/>
    <mergeCell ref="I164:J164"/>
    <mergeCell ref="I183:J183"/>
    <mergeCell ref="I1:J1"/>
    <mergeCell ref="I20:J20"/>
    <mergeCell ref="I39:J39"/>
    <mergeCell ref="I58:J58"/>
    <mergeCell ref="I77:J77"/>
    <mergeCell ref="B166:J166"/>
    <mergeCell ref="B168:B169"/>
    <mergeCell ref="C168:C169"/>
    <mergeCell ref="D168:J168"/>
    <mergeCell ref="B176:J176"/>
    <mergeCell ref="B136:J136"/>
    <mergeCell ref="B138:B139"/>
    <mergeCell ref="B313:J313"/>
    <mergeCell ref="B120:J120"/>
    <mergeCell ref="B126:J126"/>
    <mergeCell ref="B152:J152"/>
    <mergeCell ref="B158:J158"/>
    <mergeCell ref="B185:J185"/>
    <mergeCell ref="B187:B188"/>
    <mergeCell ref="C187:C188"/>
    <mergeCell ref="D187:J187"/>
    <mergeCell ref="B195:J195"/>
    <mergeCell ref="C138:C139"/>
    <mergeCell ref="D138:J138"/>
    <mergeCell ref="B146:J146"/>
    <mergeCell ref="B228:J228"/>
    <mergeCell ref="B230:B231"/>
    <mergeCell ref="C230:C231"/>
  </mergeCells>
  <pageMargins left="0.70866141732283472" right="0.70866141732283472" top="0.74803149606299213" bottom="0.74803149606299213" header="0.31496062992125984" footer="0.31496062992125984"/>
  <pageSetup paperSize="9" scale="85" orientation="landscape" r:id="rId1"/>
  <rowBreaks count="15" manualBreakCount="15">
    <brk id="19" min="1" max="9" man="1"/>
    <brk id="38" min="1" max="9" man="1"/>
    <brk id="57" min="1" max="9" man="1"/>
    <brk id="76" min="1" max="9" man="1"/>
    <brk id="95" min="1" max="9" man="1"/>
    <brk id="115" min="1" max="9" man="1"/>
    <brk id="133" min="1" max="9" man="1"/>
    <brk id="151" min="1" max="9" man="1"/>
    <brk id="163" min="1" max="9" man="1"/>
    <brk id="182" min="1" max="9" man="1"/>
    <brk id="202" min="1" max="9" man="1"/>
    <brk id="225" min="1" max="9" man="1"/>
    <brk id="252" min="1" max="9" man="1"/>
    <brk id="273" min="1" max="9" man="1"/>
    <brk id="294" min="1"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164"/>
  <sheetViews>
    <sheetView view="pageBreakPreview" zoomScale="60" zoomScaleNormal="100" workbookViewId="0">
      <selection activeCell="O161" sqref="O161"/>
    </sheetView>
  </sheetViews>
  <sheetFormatPr defaultRowHeight="15" x14ac:dyDescent="0.25"/>
  <cols>
    <col min="2" max="2" width="9.140625" style="1"/>
    <col min="3" max="3" width="44" style="1" customWidth="1"/>
    <col min="4" max="8" width="12.5703125" style="1" customWidth="1"/>
    <col min="9" max="9" width="12.42578125" style="1" customWidth="1"/>
    <col min="10" max="10" width="12.140625" style="1" customWidth="1"/>
  </cols>
  <sheetData>
    <row r="2" spans="2:11" ht="32.25" customHeight="1" x14ac:dyDescent="0.25">
      <c r="H2" s="125" t="s">
        <v>82</v>
      </c>
      <c r="I2" s="125"/>
      <c r="J2" s="125"/>
    </row>
    <row r="3" spans="2:11" ht="39.75" customHeight="1" x14ac:dyDescent="0.25">
      <c r="B3" s="69" t="s">
        <v>295</v>
      </c>
      <c r="C3" s="69"/>
      <c r="D3" s="69"/>
      <c r="E3" s="69"/>
      <c r="F3" s="69"/>
      <c r="G3" s="69"/>
      <c r="H3" s="69"/>
      <c r="I3" s="69"/>
      <c r="J3" s="69"/>
    </row>
    <row r="4" spans="2:11" ht="18.75" x14ac:dyDescent="0.25">
      <c r="B4" s="2"/>
    </row>
    <row r="5" spans="2:11" ht="34.5" customHeight="1" x14ac:dyDescent="0.25">
      <c r="B5" s="75" t="s">
        <v>16</v>
      </c>
      <c r="C5" s="119" t="s">
        <v>296</v>
      </c>
      <c r="D5" s="119" t="s">
        <v>297</v>
      </c>
      <c r="E5" s="119"/>
      <c r="F5" s="119"/>
      <c r="G5" s="119"/>
      <c r="H5" s="119"/>
      <c r="I5" s="119"/>
      <c r="J5" s="119"/>
    </row>
    <row r="6" spans="2:11" ht="15.75" x14ac:dyDescent="0.25">
      <c r="B6" s="76"/>
      <c r="C6" s="119"/>
      <c r="D6" s="4">
        <v>2025</v>
      </c>
      <c r="E6" s="4">
        <v>2026</v>
      </c>
      <c r="F6" s="4">
        <v>2027</v>
      </c>
      <c r="G6" s="4">
        <v>2028</v>
      </c>
      <c r="H6" s="4">
        <v>2029</v>
      </c>
      <c r="I6" s="4">
        <v>2030</v>
      </c>
      <c r="J6" s="4" t="s">
        <v>4</v>
      </c>
    </row>
    <row r="7" spans="2:11" x14ac:dyDescent="0.25">
      <c r="B7" s="9">
        <v>1</v>
      </c>
      <c r="C7" s="9">
        <v>2</v>
      </c>
      <c r="D7" s="9">
        <v>3</v>
      </c>
      <c r="E7" s="9">
        <v>4</v>
      </c>
      <c r="F7" s="9">
        <v>5</v>
      </c>
      <c r="G7" s="9">
        <v>6</v>
      </c>
      <c r="H7" s="9">
        <v>7</v>
      </c>
      <c r="I7" s="9">
        <v>8</v>
      </c>
      <c r="J7" s="9">
        <v>9</v>
      </c>
    </row>
    <row r="8" spans="2:11" ht="63" x14ac:dyDescent="0.25">
      <c r="B8" s="4">
        <v>1</v>
      </c>
      <c r="C8" s="5" t="s">
        <v>214</v>
      </c>
      <c r="D8" s="10">
        <f>SUM(D9:D12)</f>
        <v>12798.2</v>
      </c>
      <c r="E8" s="10">
        <f t="shared" ref="E8:I8" si="0">SUM(E9:E12)</f>
        <v>12908.2</v>
      </c>
      <c r="F8" s="10">
        <f t="shared" si="0"/>
        <v>12908.2</v>
      </c>
      <c r="G8" s="10">
        <f t="shared" si="0"/>
        <v>0</v>
      </c>
      <c r="H8" s="10">
        <f t="shared" si="0"/>
        <v>0</v>
      </c>
      <c r="I8" s="10">
        <f t="shared" si="0"/>
        <v>0</v>
      </c>
      <c r="J8" s="10">
        <f>SUM(D8:I8)</f>
        <v>38614.600000000006</v>
      </c>
    </row>
    <row r="9" spans="2:11" ht="15.75" x14ac:dyDescent="0.25">
      <c r="B9" s="4">
        <v>1</v>
      </c>
      <c r="C9" s="5" t="s">
        <v>7</v>
      </c>
      <c r="D9" s="10">
        <v>12798.2</v>
      </c>
      <c r="E9" s="10">
        <v>12908.2</v>
      </c>
      <c r="F9" s="10">
        <v>12908.2</v>
      </c>
      <c r="G9" s="10">
        <v>0</v>
      </c>
      <c r="H9" s="10">
        <v>0</v>
      </c>
      <c r="I9" s="10">
        <v>0</v>
      </c>
      <c r="J9" s="10">
        <f t="shared" ref="J9:J12" si="1">SUM(D9:I9)</f>
        <v>38614.600000000006</v>
      </c>
    </row>
    <row r="10" spans="2:11" ht="15.75" x14ac:dyDescent="0.25">
      <c r="B10" s="4">
        <v>2</v>
      </c>
      <c r="C10" s="5" t="s">
        <v>8</v>
      </c>
      <c r="D10" s="10">
        <v>0</v>
      </c>
      <c r="E10" s="10">
        <v>0</v>
      </c>
      <c r="F10" s="10">
        <v>0</v>
      </c>
      <c r="G10" s="10">
        <v>0</v>
      </c>
      <c r="H10" s="10">
        <v>0</v>
      </c>
      <c r="I10" s="10">
        <v>0</v>
      </c>
      <c r="J10" s="10">
        <f t="shared" si="1"/>
        <v>0</v>
      </c>
    </row>
    <row r="11" spans="2:11" ht="15.75" x14ac:dyDescent="0.25">
      <c r="B11" s="4">
        <v>3</v>
      </c>
      <c r="C11" s="5" t="s">
        <v>9</v>
      </c>
      <c r="D11" s="10">
        <v>0</v>
      </c>
      <c r="E11" s="10">
        <v>0</v>
      </c>
      <c r="F11" s="10">
        <v>0</v>
      </c>
      <c r="G11" s="10">
        <v>0</v>
      </c>
      <c r="H11" s="10">
        <v>0</v>
      </c>
      <c r="I11" s="10">
        <v>0</v>
      </c>
      <c r="J11" s="10">
        <f t="shared" si="1"/>
        <v>0</v>
      </c>
    </row>
    <row r="12" spans="2:11" ht="15.75" x14ac:dyDescent="0.25">
      <c r="B12" s="4">
        <v>4</v>
      </c>
      <c r="C12" s="5" t="s">
        <v>10</v>
      </c>
      <c r="D12" s="10">
        <v>0</v>
      </c>
      <c r="E12" s="10">
        <v>0</v>
      </c>
      <c r="F12" s="10">
        <v>0</v>
      </c>
      <c r="G12" s="10">
        <v>0</v>
      </c>
      <c r="H12" s="10">
        <v>0</v>
      </c>
      <c r="I12" s="10">
        <v>0</v>
      </c>
      <c r="J12" s="10">
        <f t="shared" si="1"/>
        <v>0</v>
      </c>
    </row>
    <row r="13" spans="2:11" ht="57.75" customHeight="1" x14ac:dyDescent="0.25">
      <c r="B13" s="14" t="s">
        <v>17</v>
      </c>
      <c r="C13" s="5" t="s">
        <v>202</v>
      </c>
      <c r="D13" s="10">
        <f>SUM(D14:D17)</f>
        <v>12798.2</v>
      </c>
      <c r="E13" s="10">
        <f t="shared" ref="E13:I13" si="2">SUM(E14:E17)</f>
        <v>12908.2</v>
      </c>
      <c r="F13" s="10">
        <f t="shared" si="2"/>
        <v>12908.2</v>
      </c>
      <c r="G13" s="10">
        <f t="shared" si="2"/>
        <v>0</v>
      </c>
      <c r="H13" s="10">
        <f t="shared" si="2"/>
        <v>0</v>
      </c>
      <c r="I13" s="10">
        <f t="shared" si="2"/>
        <v>0</v>
      </c>
      <c r="J13" s="10">
        <f>SUM(D13:I13)</f>
        <v>38614.600000000006</v>
      </c>
    </row>
    <row r="14" spans="2:11" ht="15.75" x14ac:dyDescent="0.25">
      <c r="B14" s="4">
        <v>1</v>
      </c>
      <c r="C14" s="5" t="s">
        <v>7</v>
      </c>
      <c r="D14" s="10">
        <v>12798.2</v>
      </c>
      <c r="E14" s="10">
        <v>12908.2</v>
      </c>
      <c r="F14" s="10">
        <v>12908.2</v>
      </c>
      <c r="G14" s="10">
        <v>0</v>
      </c>
      <c r="H14" s="10">
        <v>0</v>
      </c>
      <c r="I14" s="10">
        <v>0</v>
      </c>
      <c r="J14" s="10">
        <f t="shared" ref="J14:J17" si="3">SUM(D14:I14)</f>
        <v>38614.600000000006</v>
      </c>
    </row>
    <row r="15" spans="2:11" ht="15.75" x14ac:dyDescent="0.25">
      <c r="B15" s="4">
        <v>2</v>
      </c>
      <c r="C15" s="5" t="s">
        <v>8</v>
      </c>
      <c r="D15" s="10">
        <v>0</v>
      </c>
      <c r="E15" s="10">
        <v>0</v>
      </c>
      <c r="F15" s="10">
        <v>0</v>
      </c>
      <c r="G15" s="10">
        <v>0</v>
      </c>
      <c r="H15" s="10">
        <v>0</v>
      </c>
      <c r="I15" s="10">
        <v>0</v>
      </c>
      <c r="J15" s="10">
        <f t="shared" si="3"/>
        <v>0</v>
      </c>
      <c r="K15" s="25"/>
    </row>
    <row r="16" spans="2:11" ht="15.75" x14ac:dyDescent="0.25">
      <c r="B16" s="4">
        <v>3</v>
      </c>
      <c r="C16" s="5" t="s">
        <v>9</v>
      </c>
      <c r="D16" s="10">
        <v>0</v>
      </c>
      <c r="E16" s="10">
        <v>0</v>
      </c>
      <c r="F16" s="10">
        <v>0</v>
      </c>
      <c r="G16" s="10">
        <v>0</v>
      </c>
      <c r="H16" s="10">
        <v>0</v>
      </c>
      <c r="I16" s="10">
        <v>0</v>
      </c>
      <c r="J16" s="10">
        <f t="shared" si="3"/>
        <v>0</v>
      </c>
    </row>
    <row r="17" spans="2:10" ht="15.75" x14ac:dyDescent="0.25">
      <c r="B17" s="4">
        <v>4</v>
      </c>
      <c r="C17" s="5" t="s">
        <v>10</v>
      </c>
      <c r="D17" s="10">
        <v>0</v>
      </c>
      <c r="E17" s="10">
        <v>0</v>
      </c>
      <c r="F17" s="10">
        <v>0</v>
      </c>
      <c r="G17" s="10">
        <v>0</v>
      </c>
      <c r="H17" s="10">
        <v>0</v>
      </c>
      <c r="I17" s="10">
        <v>0</v>
      </c>
      <c r="J17" s="10">
        <f t="shared" si="3"/>
        <v>0</v>
      </c>
    </row>
    <row r="18" spans="2:10" ht="27" customHeight="1" x14ac:dyDescent="0.25">
      <c r="B18" s="50"/>
      <c r="C18" s="24"/>
      <c r="D18" s="25"/>
      <c r="E18" s="25"/>
      <c r="F18" s="25"/>
      <c r="G18" s="25"/>
      <c r="H18" s="25"/>
      <c r="I18" s="25"/>
      <c r="J18" s="25"/>
    </row>
    <row r="19" spans="2:10" ht="33.75" customHeight="1" x14ac:dyDescent="0.25">
      <c r="B19" s="50"/>
      <c r="C19" s="24"/>
      <c r="D19" s="25"/>
      <c r="E19" s="25"/>
      <c r="F19" s="25"/>
      <c r="G19" s="25"/>
      <c r="H19" s="124" t="s">
        <v>82</v>
      </c>
      <c r="I19" s="124"/>
      <c r="J19" s="124"/>
    </row>
    <row r="20" spans="2:10" ht="27.75" customHeight="1" x14ac:dyDescent="0.25">
      <c r="B20" s="69" t="s">
        <v>298</v>
      </c>
      <c r="C20" s="69"/>
      <c r="D20" s="69"/>
      <c r="E20" s="69"/>
      <c r="F20" s="69"/>
      <c r="G20" s="69"/>
      <c r="H20" s="69"/>
      <c r="I20" s="69"/>
      <c r="J20" s="69"/>
    </row>
    <row r="21" spans="2:10" ht="18.75" x14ac:dyDescent="0.25">
      <c r="B21" s="2"/>
    </row>
    <row r="22" spans="2:10" ht="15.75" x14ac:dyDescent="0.25">
      <c r="B22" s="75" t="s">
        <v>16</v>
      </c>
      <c r="C22" s="119" t="s">
        <v>296</v>
      </c>
      <c r="D22" s="119" t="s">
        <v>297</v>
      </c>
      <c r="E22" s="119"/>
      <c r="F22" s="119"/>
      <c r="G22" s="119"/>
      <c r="H22" s="119"/>
      <c r="I22" s="119"/>
      <c r="J22" s="119"/>
    </row>
    <row r="23" spans="2:10" ht="15.75" x14ac:dyDescent="0.25">
      <c r="B23" s="76"/>
      <c r="C23" s="119"/>
      <c r="D23" s="4">
        <v>2025</v>
      </c>
      <c r="E23" s="4">
        <v>2026</v>
      </c>
      <c r="F23" s="4">
        <v>2027</v>
      </c>
      <c r="G23" s="4">
        <v>2028</v>
      </c>
      <c r="H23" s="4">
        <v>2029</v>
      </c>
      <c r="I23" s="4">
        <v>2030</v>
      </c>
      <c r="J23" s="4" t="s">
        <v>4</v>
      </c>
    </row>
    <row r="24" spans="2:10" ht="63" x14ac:dyDescent="0.25">
      <c r="B24" s="14" t="s">
        <v>43</v>
      </c>
      <c r="C24" s="5" t="s">
        <v>69</v>
      </c>
      <c r="D24" s="10">
        <f>SUM(D25:D28)</f>
        <v>17696</v>
      </c>
      <c r="E24" s="10">
        <f t="shared" ref="E24:I24" si="4">SUM(E25:E28)</f>
        <v>18210.900000000001</v>
      </c>
      <c r="F24" s="10">
        <f t="shared" si="4"/>
        <v>18210.900000000001</v>
      </c>
      <c r="G24" s="10">
        <f t="shared" si="4"/>
        <v>0</v>
      </c>
      <c r="H24" s="10">
        <f t="shared" si="4"/>
        <v>0</v>
      </c>
      <c r="I24" s="10">
        <f t="shared" si="4"/>
        <v>0</v>
      </c>
      <c r="J24" s="10">
        <f t="shared" ref="J24:J28" si="5">SUM(D24:I24)</f>
        <v>54117.8</v>
      </c>
    </row>
    <row r="25" spans="2:10" ht="15.75" x14ac:dyDescent="0.25">
      <c r="B25" s="14" t="s">
        <v>43</v>
      </c>
      <c r="C25" s="5" t="s">
        <v>7</v>
      </c>
      <c r="D25" s="10">
        <v>17696</v>
      </c>
      <c r="E25" s="10">
        <v>18210.900000000001</v>
      </c>
      <c r="F25" s="10">
        <v>18210.900000000001</v>
      </c>
      <c r="G25" s="10">
        <v>0</v>
      </c>
      <c r="H25" s="10">
        <v>0</v>
      </c>
      <c r="I25" s="10">
        <v>0</v>
      </c>
      <c r="J25" s="10">
        <f t="shared" si="5"/>
        <v>54117.8</v>
      </c>
    </row>
    <row r="26" spans="2:10" ht="15.75" x14ac:dyDescent="0.25">
      <c r="B26" s="14" t="s">
        <v>61</v>
      </c>
      <c r="C26" s="5" t="s">
        <v>8</v>
      </c>
      <c r="D26" s="10">
        <v>0</v>
      </c>
      <c r="E26" s="10">
        <v>0</v>
      </c>
      <c r="F26" s="10">
        <v>0</v>
      </c>
      <c r="G26" s="10">
        <v>0</v>
      </c>
      <c r="H26" s="10">
        <v>0</v>
      </c>
      <c r="I26" s="10">
        <v>0</v>
      </c>
      <c r="J26" s="10">
        <f t="shared" si="5"/>
        <v>0</v>
      </c>
    </row>
    <row r="27" spans="2:10" ht="15.75" x14ac:dyDescent="0.25">
      <c r="B27" s="14" t="s">
        <v>67</v>
      </c>
      <c r="C27" s="5" t="s">
        <v>9</v>
      </c>
      <c r="D27" s="10">
        <v>0</v>
      </c>
      <c r="E27" s="10">
        <v>0</v>
      </c>
      <c r="F27" s="10">
        <v>0</v>
      </c>
      <c r="G27" s="10">
        <v>0</v>
      </c>
      <c r="H27" s="10">
        <v>0</v>
      </c>
      <c r="I27" s="10">
        <v>0</v>
      </c>
      <c r="J27" s="10">
        <f t="shared" si="5"/>
        <v>0</v>
      </c>
    </row>
    <row r="28" spans="2:10" ht="15.75" x14ac:dyDescent="0.25">
      <c r="B28" s="14" t="s">
        <v>68</v>
      </c>
      <c r="C28" s="5" t="s">
        <v>10</v>
      </c>
      <c r="D28" s="10">
        <v>0</v>
      </c>
      <c r="E28" s="10">
        <v>0</v>
      </c>
      <c r="F28" s="10">
        <v>0</v>
      </c>
      <c r="G28" s="10">
        <v>0</v>
      </c>
      <c r="H28" s="10">
        <v>0</v>
      </c>
      <c r="I28" s="10">
        <v>0</v>
      </c>
      <c r="J28" s="10">
        <f t="shared" si="5"/>
        <v>0</v>
      </c>
    </row>
    <row r="29" spans="2:10" ht="31.5" x14ac:dyDescent="0.25">
      <c r="B29" s="14" t="s">
        <v>17</v>
      </c>
      <c r="C29" s="5" t="s">
        <v>299</v>
      </c>
      <c r="D29" s="10">
        <f>SUM(D30:D33)</f>
        <v>17696</v>
      </c>
      <c r="E29" s="10">
        <f t="shared" ref="E29:I29" si="6">SUM(E30:E33)</f>
        <v>18210.900000000001</v>
      </c>
      <c r="F29" s="10">
        <f t="shared" si="6"/>
        <v>18210.900000000001</v>
      </c>
      <c r="G29" s="10">
        <f t="shared" si="6"/>
        <v>0</v>
      </c>
      <c r="H29" s="10">
        <f t="shared" si="6"/>
        <v>0</v>
      </c>
      <c r="I29" s="10">
        <f t="shared" si="6"/>
        <v>0</v>
      </c>
      <c r="J29" s="10">
        <f t="shared" ref="J29:J33" si="7">SUM(D29:I29)</f>
        <v>54117.8</v>
      </c>
    </row>
    <row r="30" spans="2:10" ht="15.75" x14ac:dyDescent="0.25">
      <c r="B30" s="14" t="s">
        <v>43</v>
      </c>
      <c r="C30" s="5" t="s">
        <v>7</v>
      </c>
      <c r="D30" s="10">
        <v>17696</v>
      </c>
      <c r="E30" s="10">
        <v>18210.900000000001</v>
      </c>
      <c r="F30" s="10">
        <v>18210.900000000001</v>
      </c>
      <c r="G30" s="10">
        <v>0</v>
      </c>
      <c r="H30" s="10">
        <v>0</v>
      </c>
      <c r="I30" s="10">
        <v>0</v>
      </c>
      <c r="J30" s="10">
        <f t="shared" si="7"/>
        <v>54117.8</v>
      </c>
    </row>
    <row r="31" spans="2:10" ht="15.75" x14ac:dyDescent="0.25">
      <c r="B31" s="14" t="s">
        <v>61</v>
      </c>
      <c r="C31" s="5" t="s">
        <v>8</v>
      </c>
      <c r="D31" s="10">
        <v>0</v>
      </c>
      <c r="E31" s="10">
        <v>0</v>
      </c>
      <c r="F31" s="10">
        <v>0</v>
      </c>
      <c r="G31" s="10">
        <v>0</v>
      </c>
      <c r="H31" s="10">
        <v>0</v>
      </c>
      <c r="I31" s="10">
        <v>0</v>
      </c>
      <c r="J31" s="10">
        <f t="shared" si="7"/>
        <v>0</v>
      </c>
    </row>
    <row r="32" spans="2:10" ht="15.75" x14ac:dyDescent="0.25">
      <c r="B32" s="14" t="s">
        <v>67</v>
      </c>
      <c r="C32" s="5" t="s">
        <v>9</v>
      </c>
      <c r="D32" s="10">
        <v>0</v>
      </c>
      <c r="E32" s="10">
        <v>0</v>
      </c>
      <c r="F32" s="10">
        <v>0</v>
      </c>
      <c r="G32" s="10">
        <v>0</v>
      </c>
      <c r="H32" s="10">
        <v>0</v>
      </c>
      <c r="I32" s="10">
        <v>0</v>
      </c>
      <c r="J32" s="10">
        <f t="shared" si="7"/>
        <v>0</v>
      </c>
    </row>
    <row r="33" spans="2:19" ht="15.75" x14ac:dyDescent="0.25">
      <c r="B33" s="14" t="s">
        <v>68</v>
      </c>
      <c r="C33" s="5" t="s">
        <v>10</v>
      </c>
      <c r="D33" s="10">
        <v>0</v>
      </c>
      <c r="E33" s="10">
        <v>0</v>
      </c>
      <c r="F33" s="10">
        <v>0</v>
      </c>
      <c r="G33" s="10">
        <v>0</v>
      </c>
      <c r="H33" s="10">
        <v>0</v>
      </c>
      <c r="I33" s="10">
        <v>0</v>
      </c>
      <c r="J33" s="10">
        <f t="shared" si="7"/>
        <v>0</v>
      </c>
    </row>
    <row r="35" spans="2:19" ht="34.5" customHeight="1" x14ac:dyDescent="0.25">
      <c r="H35" s="125" t="s">
        <v>82</v>
      </c>
      <c r="I35" s="125"/>
      <c r="J35" s="125"/>
    </row>
    <row r="36" spans="2:19" ht="18.75" customHeight="1" x14ac:dyDescent="0.25">
      <c r="B36" s="69" t="s">
        <v>300</v>
      </c>
      <c r="C36" s="69"/>
      <c r="D36" s="69"/>
      <c r="E36" s="69"/>
      <c r="F36" s="69"/>
      <c r="G36" s="69"/>
      <c r="H36" s="69"/>
      <c r="I36" s="69"/>
      <c r="J36" s="69"/>
      <c r="K36" s="126"/>
      <c r="L36" s="126"/>
      <c r="M36" s="126"/>
      <c r="N36" s="126"/>
      <c r="O36" s="126"/>
      <c r="P36" s="126"/>
      <c r="Q36" s="126"/>
      <c r="R36" s="126"/>
      <c r="S36" s="126"/>
    </row>
    <row r="37" spans="2:19" ht="18.75" customHeight="1" x14ac:dyDescent="0.25">
      <c r="B37" s="69"/>
      <c r="C37" s="69"/>
      <c r="D37" s="69"/>
      <c r="E37" s="69"/>
      <c r="F37" s="69"/>
      <c r="G37" s="69"/>
      <c r="H37" s="69"/>
      <c r="I37" s="69"/>
      <c r="J37" s="69"/>
      <c r="K37" s="126"/>
      <c r="L37" s="126"/>
      <c r="M37" s="126"/>
      <c r="N37" s="126"/>
      <c r="O37" s="126"/>
      <c r="P37" s="126"/>
      <c r="Q37" s="126"/>
      <c r="R37" s="126"/>
      <c r="S37" s="126"/>
    </row>
    <row r="38" spans="2:19" ht="18.75" customHeight="1" x14ac:dyDescent="0.25">
      <c r="B38" s="75" t="s">
        <v>16</v>
      </c>
      <c r="C38" s="119" t="s">
        <v>296</v>
      </c>
      <c r="D38" s="119" t="s">
        <v>297</v>
      </c>
      <c r="E38" s="119"/>
      <c r="F38" s="119"/>
      <c r="G38" s="119"/>
      <c r="H38" s="119"/>
      <c r="I38" s="119"/>
      <c r="J38" s="119"/>
      <c r="K38" s="1"/>
      <c r="L38" s="1"/>
      <c r="M38" s="1"/>
      <c r="N38" s="1"/>
      <c r="O38" s="1"/>
      <c r="P38" s="1"/>
      <c r="Q38" s="1"/>
      <c r="R38" s="1"/>
      <c r="S38" s="1"/>
    </row>
    <row r="39" spans="2:19" ht="15.75" x14ac:dyDescent="0.25">
      <c r="B39" s="76"/>
      <c r="C39" s="119"/>
      <c r="D39" s="4">
        <v>2025</v>
      </c>
      <c r="E39" s="4">
        <v>2026</v>
      </c>
      <c r="F39" s="4">
        <v>2027</v>
      </c>
      <c r="G39" s="4">
        <v>2028</v>
      </c>
      <c r="H39" s="4">
        <v>2029</v>
      </c>
      <c r="I39" s="4">
        <v>2030</v>
      </c>
      <c r="J39" s="4" t="s">
        <v>4</v>
      </c>
    </row>
    <row r="40" spans="2:19" ht="47.25" x14ac:dyDescent="0.25">
      <c r="B40" s="57">
        <v>1</v>
      </c>
      <c r="C40" s="4" t="s">
        <v>302</v>
      </c>
      <c r="D40" s="10">
        <f>D45+D50+D55+D60+D65</f>
        <v>1081038.1000000001</v>
      </c>
      <c r="E40" s="10">
        <f t="shared" ref="E40:J40" si="8">E45+E50+E55+E60+E65</f>
        <v>1076509.7</v>
      </c>
      <c r="F40" s="10">
        <f t="shared" si="8"/>
        <v>1076529.7</v>
      </c>
      <c r="G40" s="10">
        <f t="shared" si="8"/>
        <v>0</v>
      </c>
      <c r="H40" s="10">
        <f t="shared" si="8"/>
        <v>0</v>
      </c>
      <c r="I40" s="10">
        <f t="shared" si="8"/>
        <v>0</v>
      </c>
      <c r="J40" s="10">
        <f t="shared" si="8"/>
        <v>3234077.5</v>
      </c>
    </row>
    <row r="41" spans="2:19" ht="15.75" x14ac:dyDescent="0.25">
      <c r="B41" s="14" t="s">
        <v>43</v>
      </c>
      <c r="C41" s="5" t="s">
        <v>7</v>
      </c>
      <c r="D41" s="10">
        <v>0</v>
      </c>
      <c r="E41" s="10">
        <v>0</v>
      </c>
      <c r="F41" s="10">
        <v>0</v>
      </c>
      <c r="G41" s="10">
        <v>0</v>
      </c>
      <c r="H41" s="10">
        <v>0</v>
      </c>
      <c r="I41" s="10">
        <v>0</v>
      </c>
      <c r="J41" s="10">
        <f t="shared" ref="J41:J44" si="9">SUM(D41:I41)</f>
        <v>0</v>
      </c>
      <c r="K41" s="1"/>
      <c r="L41" s="1"/>
      <c r="M41" s="1"/>
      <c r="N41" s="1"/>
      <c r="O41" s="1"/>
      <c r="P41" s="1"/>
      <c r="Q41" s="1"/>
      <c r="R41" s="1"/>
      <c r="S41" s="1"/>
    </row>
    <row r="42" spans="2:19" ht="15.75" x14ac:dyDescent="0.25">
      <c r="B42" s="14" t="s">
        <v>61</v>
      </c>
      <c r="C42" s="5" t="s">
        <v>8</v>
      </c>
      <c r="D42" s="10">
        <v>0</v>
      </c>
      <c r="E42" s="10">
        <v>0</v>
      </c>
      <c r="F42" s="10">
        <v>0</v>
      </c>
      <c r="G42" s="10">
        <v>0</v>
      </c>
      <c r="H42" s="10">
        <v>0</v>
      </c>
      <c r="I42" s="10">
        <v>0</v>
      </c>
      <c r="J42" s="10">
        <f t="shared" si="9"/>
        <v>0</v>
      </c>
      <c r="K42" s="1"/>
      <c r="L42" s="1"/>
      <c r="M42" s="1"/>
      <c r="N42" s="1"/>
      <c r="O42" s="1"/>
      <c r="P42" s="1"/>
      <c r="Q42" s="1"/>
      <c r="R42" s="1"/>
      <c r="S42" s="1"/>
    </row>
    <row r="43" spans="2:19" ht="15.75" x14ac:dyDescent="0.25">
      <c r="B43" s="14" t="s">
        <v>67</v>
      </c>
      <c r="C43" s="5" t="s">
        <v>9</v>
      </c>
      <c r="D43" s="10">
        <v>0</v>
      </c>
      <c r="E43" s="10">
        <v>0</v>
      </c>
      <c r="F43" s="10">
        <v>0</v>
      </c>
      <c r="G43" s="10">
        <v>0</v>
      </c>
      <c r="H43" s="10">
        <v>0</v>
      </c>
      <c r="I43" s="10">
        <v>0</v>
      </c>
      <c r="J43" s="10">
        <f t="shared" si="9"/>
        <v>0</v>
      </c>
      <c r="K43" s="1"/>
      <c r="L43" s="1"/>
      <c r="M43" s="1"/>
      <c r="N43" s="1"/>
      <c r="O43" s="1"/>
      <c r="P43" s="1"/>
      <c r="Q43" s="1"/>
      <c r="R43" s="1"/>
      <c r="S43" s="1"/>
    </row>
    <row r="44" spans="2:19" ht="15.75" x14ac:dyDescent="0.25">
      <c r="B44" s="14" t="s">
        <v>68</v>
      </c>
      <c r="C44" s="5" t="s">
        <v>10</v>
      </c>
      <c r="D44" s="10">
        <v>0</v>
      </c>
      <c r="E44" s="10">
        <v>0</v>
      </c>
      <c r="F44" s="10">
        <v>0</v>
      </c>
      <c r="G44" s="10">
        <v>0</v>
      </c>
      <c r="H44" s="10">
        <v>0</v>
      </c>
      <c r="I44" s="10">
        <v>0</v>
      </c>
      <c r="J44" s="10">
        <f t="shared" si="9"/>
        <v>0</v>
      </c>
      <c r="K44" s="1"/>
      <c r="L44" s="1"/>
      <c r="M44" s="1"/>
      <c r="N44" s="1"/>
      <c r="O44" s="1"/>
      <c r="P44" s="1"/>
      <c r="Q44" s="1"/>
      <c r="R44" s="1"/>
      <c r="S44" s="1"/>
    </row>
    <row r="45" spans="2:19" ht="15.75" x14ac:dyDescent="0.25">
      <c r="B45" s="14" t="s">
        <v>17</v>
      </c>
      <c r="C45" s="49" t="s">
        <v>212</v>
      </c>
      <c r="D45" s="10">
        <v>114017.1</v>
      </c>
      <c r="E45" s="10">
        <v>117183.2</v>
      </c>
      <c r="F45" s="10">
        <v>117183.2</v>
      </c>
      <c r="G45" s="48">
        <f t="shared" ref="G45" si="10">G46+G47+G48+G49</f>
        <v>0</v>
      </c>
      <c r="H45" s="48">
        <f t="shared" ref="H45" si="11">H46+H47+H48+H49</f>
        <v>0</v>
      </c>
      <c r="I45" s="48">
        <f t="shared" ref="I45" si="12">I46+I47+I48+I49</f>
        <v>0</v>
      </c>
      <c r="J45" s="10">
        <f t="shared" ref="J45:J49" si="13">SUM(D45:I45)</f>
        <v>348383.5</v>
      </c>
    </row>
    <row r="46" spans="2:19" ht="15.75" x14ac:dyDescent="0.25">
      <c r="B46" s="14" t="s">
        <v>43</v>
      </c>
      <c r="C46" s="5" t="s">
        <v>7</v>
      </c>
      <c r="D46" s="10">
        <v>114017.1</v>
      </c>
      <c r="E46" s="10">
        <v>117183.2</v>
      </c>
      <c r="F46" s="10">
        <v>117183.2</v>
      </c>
      <c r="G46" s="10">
        <v>0</v>
      </c>
      <c r="H46" s="10">
        <v>0</v>
      </c>
      <c r="I46" s="10">
        <v>0</v>
      </c>
      <c r="J46" s="10">
        <f t="shared" si="13"/>
        <v>348383.5</v>
      </c>
    </row>
    <row r="47" spans="2:19" ht="15.75" x14ac:dyDescent="0.25">
      <c r="B47" s="14" t="s">
        <v>61</v>
      </c>
      <c r="C47" s="5" t="s">
        <v>8</v>
      </c>
      <c r="D47" s="10">
        <v>0</v>
      </c>
      <c r="E47" s="10">
        <v>0</v>
      </c>
      <c r="F47" s="10">
        <v>0</v>
      </c>
      <c r="G47" s="10">
        <v>0</v>
      </c>
      <c r="H47" s="10">
        <v>0</v>
      </c>
      <c r="I47" s="10">
        <v>0</v>
      </c>
      <c r="J47" s="10">
        <f t="shared" si="13"/>
        <v>0</v>
      </c>
    </row>
    <row r="48" spans="2:19" ht="15.75" x14ac:dyDescent="0.25">
      <c r="B48" s="14" t="s">
        <v>67</v>
      </c>
      <c r="C48" s="5" t="s">
        <v>9</v>
      </c>
      <c r="D48" s="10">
        <v>0</v>
      </c>
      <c r="E48" s="10">
        <v>0</v>
      </c>
      <c r="F48" s="10">
        <v>0</v>
      </c>
      <c r="G48" s="10">
        <v>0</v>
      </c>
      <c r="H48" s="10">
        <v>0</v>
      </c>
      <c r="I48" s="10">
        <v>0</v>
      </c>
      <c r="J48" s="10">
        <f t="shared" si="13"/>
        <v>0</v>
      </c>
    </row>
    <row r="49" spans="2:10" ht="15.75" x14ac:dyDescent="0.25">
      <c r="B49" s="14" t="s">
        <v>68</v>
      </c>
      <c r="C49" s="5" t="s">
        <v>10</v>
      </c>
      <c r="D49" s="10">
        <v>0</v>
      </c>
      <c r="E49" s="10">
        <v>0</v>
      </c>
      <c r="F49" s="10">
        <v>0</v>
      </c>
      <c r="G49" s="10">
        <v>0</v>
      </c>
      <c r="H49" s="10">
        <v>0</v>
      </c>
      <c r="I49" s="10">
        <v>0</v>
      </c>
      <c r="J49" s="10">
        <f t="shared" si="13"/>
        <v>0</v>
      </c>
    </row>
    <row r="50" spans="2:10" ht="94.5" x14ac:dyDescent="0.25">
      <c r="B50" s="14" t="s">
        <v>18</v>
      </c>
      <c r="C50" s="49" t="s">
        <v>165</v>
      </c>
      <c r="D50" s="56">
        <v>76784.600000000006</v>
      </c>
      <c r="E50" s="56">
        <v>76784.600000000006</v>
      </c>
      <c r="F50" s="56">
        <v>76784.600000000006</v>
      </c>
      <c r="G50" s="56">
        <f t="shared" ref="G50" si="14">G51+G52+G53+G54</f>
        <v>0</v>
      </c>
      <c r="H50" s="56">
        <f t="shared" ref="H50" si="15">H51+H52+H53+H54</f>
        <v>0</v>
      </c>
      <c r="I50" s="56">
        <f t="shared" ref="I50" si="16">I51+I52+I53+I54</f>
        <v>0</v>
      </c>
      <c r="J50" s="56">
        <f t="shared" ref="J50" si="17">J51+J52+J53+J54</f>
        <v>230353.80000000002</v>
      </c>
    </row>
    <row r="51" spans="2:10" ht="15.75" x14ac:dyDescent="0.25">
      <c r="B51" s="14" t="s">
        <v>43</v>
      </c>
      <c r="C51" s="5" t="s">
        <v>7</v>
      </c>
      <c r="D51" s="56">
        <v>76784.600000000006</v>
      </c>
      <c r="E51" s="56">
        <v>76784.600000000006</v>
      </c>
      <c r="F51" s="56">
        <v>76784.600000000006</v>
      </c>
      <c r="G51" s="10">
        <v>0</v>
      </c>
      <c r="H51" s="10">
        <v>0</v>
      </c>
      <c r="I51" s="10">
        <v>0</v>
      </c>
      <c r="J51" s="10">
        <f t="shared" ref="J51:J54" si="18">SUM(D51:I51)</f>
        <v>230353.80000000002</v>
      </c>
    </row>
    <row r="52" spans="2:10" ht="15.75" x14ac:dyDescent="0.25">
      <c r="B52" s="14" t="s">
        <v>61</v>
      </c>
      <c r="C52" s="5" t="s">
        <v>8</v>
      </c>
      <c r="D52" s="10">
        <v>0</v>
      </c>
      <c r="E52" s="10">
        <v>0</v>
      </c>
      <c r="F52" s="10">
        <v>0</v>
      </c>
      <c r="G52" s="10">
        <v>0</v>
      </c>
      <c r="H52" s="10">
        <v>0</v>
      </c>
      <c r="I52" s="10">
        <v>0</v>
      </c>
      <c r="J52" s="10">
        <f t="shared" si="18"/>
        <v>0</v>
      </c>
    </row>
    <row r="53" spans="2:10" ht="15.75" x14ac:dyDescent="0.25">
      <c r="B53" s="14" t="s">
        <v>67</v>
      </c>
      <c r="C53" s="5" t="s">
        <v>9</v>
      </c>
      <c r="D53" s="10">
        <v>0</v>
      </c>
      <c r="E53" s="10">
        <v>0</v>
      </c>
      <c r="F53" s="10">
        <v>0</v>
      </c>
      <c r="G53" s="10">
        <v>0</v>
      </c>
      <c r="H53" s="10">
        <v>0</v>
      </c>
      <c r="I53" s="10">
        <v>0</v>
      </c>
      <c r="J53" s="10">
        <f t="shared" si="18"/>
        <v>0</v>
      </c>
    </row>
    <row r="54" spans="2:10" ht="15.75" x14ac:dyDescent="0.25">
      <c r="B54" s="14" t="s">
        <v>68</v>
      </c>
      <c r="C54" s="5" t="s">
        <v>10</v>
      </c>
      <c r="D54" s="10">
        <v>0</v>
      </c>
      <c r="E54" s="10">
        <v>0</v>
      </c>
      <c r="F54" s="10">
        <v>0</v>
      </c>
      <c r="G54" s="10">
        <v>0</v>
      </c>
      <c r="H54" s="10">
        <v>0</v>
      </c>
      <c r="I54" s="10">
        <v>0</v>
      </c>
      <c r="J54" s="10">
        <f t="shared" si="18"/>
        <v>0</v>
      </c>
    </row>
    <row r="55" spans="2:10" ht="30.75" customHeight="1" x14ac:dyDescent="0.25">
      <c r="B55" s="14" t="s">
        <v>19</v>
      </c>
      <c r="C55" s="49" t="s">
        <v>166</v>
      </c>
      <c r="D55" s="48">
        <v>352.4</v>
      </c>
      <c r="E55" s="48">
        <v>258.39999999999998</v>
      </c>
      <c r="F55" s="48">
        <v>258.39999999999998</v>
      </c>
      <c r="G55" s="48">
        <f t="shared" ref="G55" si="19">G56+G57+G58+G59</f>
        <v>0</v>
      </c>
      <c r="H55" s="48">
        <f t="shared" ref="H55" si="20">H56+H57+H58+H59</f>
        <v>0</v>
      </c>
      <c r="I55" s="48">
        <f t="shared" ref="I55" si="21">I56+I57+I58+I59</f>
        <v>0</v>
      </c>
      <c r="J55" s="48">
        <f t="shared" ref="J55" si="22">J56+J57+J58+J59</f>
        <v>869.19999999999993</v>
      </c>
    </row>
    <row r="56" spans="2:10" ht="15.75" x14ac:dyDescent="0.25">
      <c r="B56" s="14" t="s">
        <v>43</v>
      </c>
      <c r="C56" s="5" t="s">
        <v>7</v>
      </c>
      <c r="D56" s="48">
        <v>352.4</v>
      </c>
      <c r="E56" s="48">
        <v>258.39999999999998</v>
      </c>
      <c r="F56" s="48">
        <v>258.39999999999998</v>
      </c>
      <c r="G56" s="10">
        <v>0</v>
      </c>
      <c r="H56" s="10">
        <v>0</v>
      </c>
      <c r="I56" s="10">
        <v>0</v>
      </c>
      <c r="J56" s="10">
        <f t="shared" ref="J56:J59" si="23">SUM(D56:I56)</f>
        <v>869.19999999999993</v>
      </c>
    </row>
    <row r="57" spans="2:10" ht="15.75" x14ac:dyDescent="0.25">
      <c r="B57" s="14" t="s">
        <v>61</v>
      </c>
      <c r="C57" s="5" t="s">
        <v>8</v>
      </c>
      <c r="D57" s="10">
        <v>0</v>
      </c>
      <c r="E57" s="10">
        <v>0</v>
      </c>
      <c r="F57" s="10">
        <v>0</v>
      </c>
      <c r="G57" s="10">
        <v>0</v>
      </c>
      <c r="H57" s="10">
        <v>0</v>
      </c>
      <c r="I57" s="10">
        <v>0</v>
      </c>
      <c r="J57" s="10">
        <f t="shared" si="23"/>
        <v>0</v>
      </c>
    </row>
    <row r="58" spans="2:10" ht="15.75" x14ac:dyDescent="0.25">
      <c r="B58" s="14" t="s">
        <v>67</v>
      </c>
      <c r="C58" s="5" t="s">
        <v>9</v>
      </c>
      <c r="D58" s="10">
        <v>0</v>
      </c>
      <c r="E58" s="10">
        <v>0</v>
      </c>
      <c r="F58" s="10">
        <v>0</v>
      </c>
      <c r="G58" s="10">
        <v>0</v>
      </c>
      <c r="H58" s="10">
        <v>0</v>
      </c>
      <c r="I58" s="10">
        <v>0</v>
      </c>
      <c r="J58" s="10">
        <f t="shared" si="23"/>
        <v>0</v>
      </c>
    </row>
    <row r="59" spans="2:10" ht="15.75" x14ac:dyDescent="0.25">
      <c r="B59" s="14" t="s">
        <v>68</v>
      </c>
      <c r="C59" s="5" t="s">
        <v>10</v>
      </c>
      <c r="D59" s="10">
        <v>0</v>
      </c>
      <c r="E59" s="10">
        <v>0</v>
      </c>
      <c r="F59" s="10">
        <v>0</v>
      </c>
      <c r="G59" s="10">
        <v>0</v>
      </c>
      <c r="H59" s="10">
        <v>0</v>
      </c>
      <c r="I59" s="10">
        <v>0</v>
      </c>
      <c r="J59" s="10">
        <f t="shared" si="23"/>
        <v>0</v>
      </c>
    </row>
    <row r="60" spans="2:10" ht="79.5" customHeight="1" x14ac:dyDescent="0.25">
      <c r="B60" s="14" t="s">
        <v>20</v>
      </c>
      <c r="C60" s="49" t="s">
        <v>208</v>
      </c>
      <c r="D60" s="48">
        <v>94379.3</v>
      </c>
      <c r="E60" s="48">
        <v>95238.6</v>
      </c>
      <c r="F60" s="48">
        <v>95258.6</v>
      </c>
      <c r="G60" s="48">
        <f t="shared" ref="G60" si="24">G61+G62+G63+G64</f>
        <v>0</v>
      </c>
      <c r="H60" s="48">
        <f t="shared" ref="H60" si="25">H61+H62+H63+H64</f>
        <v>0</v>
      </c>
      <c r="I60" s="48">
        <f t="shared" ref="I60" si="26">I61+I62+I63+I64</f>
        <v>0</v>
      </c>
      <c r="J60" s="48">
        <f t="shared" ref="J60" si="27">J61+J62+J63+J64</f>
        <v>284876.5</v>
      </c>
    </row>
    <row r="61" spans="2:10" ht="15.75" x14ac:dyDescent="0.25">
      <c r="B61" s="14" t="s">
        <v>43</v>
      </c>
      <c r="C61" s="5" t="s">
        <v>7</v>
      </c>
      <c r="D61" s="48">
        <v>94379.3</v>
      </c>
      <c r="E61" s="48">
        <v>95238.6</v>
      </c>
      <c r="F61" s="48">
        <v>95258.6</v>
      </c>
      <c r="G61" s="10">
        <v>0</v>
      </c>
      <c r="H61" s="10">
        <v>0</v>
      </c>
      <c r="I61" s="10">
        <v>0</v>
      </c>
      <c r="J61" s="10">
        <f t="shared" ref="J61:J64" si="28">SUM(D61:I61)</f>
        <v>284876.5</v>
      </c>
    </row>
    <row r="62" spans="2:10" ht="15.75" x14ac:dyDescent="0.25">
      <c r="B62" s="14" t="s">
        <v>61</v>
      </c>
      <c r="C62" s="5" t="s">
        <v>8</v>
      </c>
      <c r="D62" s="10">
        <v>0</v>
      </c>
      <c r="E62" s="10">
        <v>0</v>
      </c>
      <c r="F62" s="10">
        <v>0</v>
      </c>
      <c r="G62" s="10">
        <v>0</v>
      </c>
      <c r="H62" s="10">
        <v>0</v>
      </c>
      <c r="I62" s="10">
        <v>0</v>
      </c>
      <c r="J62" s="10">
        <f t="shared" si="28"/>
        <v>0</v>
      </c>
    </row>
    <row r="63" spans="2:10" ht="15.75" x14ac:dyDescent="0.25">
      <c r="B63" s="14" t="s">
        <v>67</v>
      </c>
      <c r="C63" s="5" t="s">
        <v>9</v>
      </c>
      <c r="D63" s="10">
        <v>0</v>
      </c>
      <c r="E63" s="10">
        <v>0</v>
      </c>
      <c r="F63" s="10">
        <v>0</v>
      </c>
      <c r="G63" s="10">
        <v>0</v>
      </c>
      <c r="H63" s="10">
        <v>0</v>
      </c>
      <c r="I63" s="10">
        <v>0</v>
      </c>
      <c r="J63" s="10">
        <f t="shared" si="28"/>
        <v>0</v>
      </c>
    </row>
    <row r="64" spans="2:10" ht="15.75" x14ac:dyDescent="0.25">
      <c r="B64" s="14" t="s">
        <v>68</v>
      </c>
      <c r="C64" s="5" t="s">
        <v>10</v>
      </c>
      <c r="D64" s="10">
        <v>0</v>
      </c>
      <c r="E64" s="10">
        <v>0</v>
      </c>
      <c r="F64" s="10">
        <v>0</v>
      </c>
      <c r="G64" s="10">
        <v>0</v>
      </c>
      <c r="H64" s="10">
        <v>0</v>
      </c>
      <c r="I64" s="10">
        <v>0</v>
      </c>
      <c r="J64" s="10">
        <f t="shared" si="28"/>
        <v>0</v>
      </c>
    </row>
    <row r="65" spans="2:10" ht="158.25" customHeight="1" x14ac:dyDescent="0.25">
      <c r="B65" s="14" t="s">
        <v>301</v>
      </c>
      <c r="C65" s="49" t="s">
        <v>209</v>
      </c>
      <c r="D65" s="48">
        <v>795504.7</v>
      </c>
      <c r="E65" s="48">
        <v>787044.9</v>
      </c>
      <c r="F65" s="48">
        <v>787044.9</v>
      </c>
      <c r="G65" s="48">
        <f t="shared" ref="G65" si="29">G66+G67+G68+G69</f>
        <v>0</v>
      </c>
      <c r="H65" s="48">
        <f t="shared" ref="H65" si="30">H66+H67+H68+H69</f>
        <v>0</v>
      </c>
      <c r="I65" s="48">
        <f t="shared" ref="I65" si="31">I66+I67+I68+I69</f>
        <v>0</v>
      </c>
      <c r="J65" s="48">
        <f t="shared" ref="J65" si="32">J66+J67+J68+J69</f>
        <v>2369594.5</v>
      </c>
    </row>
    <row r="66" spans="2:10" ht="15.75" x14ac:dyDescent="0.25">
      <c r="B66" s="14" t="s">
        <v>43</v>
      </c>
      <c r="C66" s="5" t="s">
        <v>7</v>
      </c>
      <c r="D66" s="10">
        <v>0</v>
      </c>
      <c r="E66" s="10">
        <v>0</v>
      </c>
      <c r="F66" s="10">
        <v>0</v>
      </c>
      <c r="G66" s="10">
        <v>0</v>
      </c>
      <c r="H66" s="10">
        <v>0</v>
      </c>
      <c r="I66" s="10">
        <v>0</v>
      </c>
      <c r="J66" s="10">
        <f t="shared" ref="J66:J69" si="33">SUM(D66:I66)</f>
        <v>0</v>
      </c>
    </row>
    <row r="67" spans="2:10" ht="15.75" x14ac:dyDescent="0.25">
      <c r="B67" s="14" t="s">
        <v>61</v>
      </c>
      <c r="C67" s="5" t="s">
        <v>8</v>
      </c>
      <c r="D67" s="10">
        <v>0</v>
      </c>
      <c r="E67" s="10">
        <v>0</v>
      </c>
      <c r="F67" s="10">
        <v>0</v>
      </c>
      <c r="G67" s="10">
        <v>0</v>
      </c>
      <c r="H67" s="10">
        <v>0</v>
      </c>
      <c r="I67" s="10">
        <v>0</v>
      </c>
      <c r="J67" s="10">
        <f t="shared" si="33"/>
        <v>0</v>
      </c>
    </row>
    <row r="68" spans="2:10" ht="15.75" x14ac:dyDescent="0.25">
      <c r="B68" s="14" t="s">
        <v>67</v>
      </c>
      <c r="C68" s="5" t="s">
        <v>9</v>
      </c>
      <c r="D68" s="48">
        <v>795504.7</v>
      </c>
      <c r="E68" s="48">
        <v>787044.9</v>
      </c>
      <c r="F68" s="48">
        <v>787044.9</v>
      </c>
      <c r="G68" s="10">
        <v>0</v>
      </c>
      <c r="H68" s="10">
        <v>0</v>
      </c>
      <c r="I68" s="10">
        <v>0</v>
      </c>
      <c r="J68" s="10">
        <f t="shared" si="33"/>
        <v>2369594.5</v>
      </c>
    </row>
    <row r="69" spans="2:10" ht="15.75" x14ac:dyDescent="0.25">
      <c r="B69" s="14" t="s">
        <v>68</v>
      </c>
      <c r="C69" s="5" t="s">
        <v>10</v>
      </c>
      <c r="D69" s="10">
        <v>0</v>
      </c>
      <c r="E69" s="10">
        <v>0</v>
      </c>
      <c r="F69" s="10">
        <v>0</v>
      </c>
      <c r="G69" s="10">
        <v>0</v>
      </c>
      <c r="H69" s="10">
        <v>0</v>
      </c>
      <c r="I69" s="10">
        <v>0</v>
      </c>
      <c r="J69" s="10">
        <f t="shared" si="33"/>
        <v>0</v>
      </c>
    </row>
    <row r="70" spans="2:10" ht="15.75" x14ac:dyDescent="0.25">
      <c r="B70" s="23"/>
      <c r="C70" s="24"/>
      <c r="D70" s="25"/>
      <c r="E70" s="25"/>
      <c r="F70" s="25"/>
      <c r="G70" s="25"/>
      <c r="H70" s="25"/>
      <c r="I70" s="25"/>
      <c r="J70" s="25"/>
    </row>
    <row r="71" spans="2:10" ht="15.75" x14ac:dyDescent="0.25">
      <c r="B71" s="23"/>
      <c r="C71" s="24"/>
      <c r="D71" s="25"/>
      <c r="E71" s="25"/>
      <c r="F71" s="25"/>
      <c r="G71" s="25"/>
      <c r="H71" s="25"/>
      <c r="I71" s="25"/>
      <c r="J71" s="25"/>
    </row>
    <row r="72" spans="2:10" ht="30.75" customHeight="1" x14ac:dyDescent="0.25">
      <c r="H72" s="125" t="s">
        <v>82</v>
      </c>
      <c r="I72" s="125"/>
      <c r="J72" s="125"/>
    </row>
    <row r="73" spans="2:10" ht="55.5" customHeight="1" x14ac:dyDescent="0.25">
      <c r="B73" s="69" t="s">
        <v>215</v>
      </c>
      <c r="C73" s="69"/>
      <c r="D73" s="69"/>
      <c r="E73" s="69"/>
      <c r="F73" s="69"/>
      <c r="G73" s="69"/>
      <c r="H73" s="69"/>
      <c r="I73" s="69"/>
      <c r="J73" s="69"/>
    </row>
    <row r="74" spans="2:10" ht="24" customHeight="1" x14ac:dyDescent="0.25">
      <c r="B74" s="90" t="s">
        <v>16</v>
      </c>
      <c r="C74" s="75" t="s">
        <v>296</v>
      </c>
      <c r="D74" s="119" t="s">
        <v>297</v>
      </c>
      <c r="E74" s="119"/>
      <c r="F74" s="119"/>
      <c r="G74" s="119"/>
      <c r="H74" s="119"/>
      <c r="I74" s="119"/>
      <c r="J74" s="119"/>
    </row>
    <row r="75" spans="2:10" ht="33.75" customHeight="1" x14ac:dyDescent="0.25">
      <c r="B75" s="91"/>
      <c r="C75" s="91"/>
      <c r="D75" s="4">
        <v>2025</v>
      </c>
      <c r="E75" s="4">
        <v>2026</v>
      </c>
      <c r="F75" s="4">
        <v>2027</v>
      </c>
      <c r="G75" s="4">
        <v>2028</v>
      </c>
      <c r="H75" s="4">
        <v>2029</v>
      </c>
      <c r="I75" s="4">
        <v>2030</v>
      </c>
      <c r="J75" s="4" t="s">
        <v>4</v>
      </c>
    </row>
    <row r="76" spans="2:10" ht="59.25" customHeight="1" x14ac:dyDescent="0.25">
      <c r="B76" s="14" t="s">
        <v>43</v>
      </c>
      <c r="C76" s="4" t="s">
        <v>103</v>
      </c>
      <c r="D76" s="48">
        <v>24907.599999999999</v>
      </c>
      <c r="E76" s="48">
        <v>24907.599999999999</v>
      </c>
      <c r="F76" s="48">
        <v>24907.599999999999</v>
      </c>
      <c r="G76" s="48">
        <f t="shared" ref="G76" si="34">G77+G78+G79+G80</f>
        <v>0</v>
      </c>
      <c r="H76" s="48">
        <f t="shared" ref="H76" si="35">H77+H78+H79+H80</f>
        <v>0</v>
      </c>
      <c r="I76" s="48">
        <f t="shared" ref="I76" si="36">I77+I78+I79+I80</f>
        <v>0</v>
      </c>
      <c r="J76" s="48">
        <f t="shared" ref="J76" si="37">J77+J78+J79+J80</f>
        <v>0</v>
      </c>
    </row>
    <row r="77" spans="2:10" ht="15.75" customHeight="1" x14ac:dyDescent="0.25">
      <c r="B77" s="14" t="s">
        <v>43</v>
      </c>
      <c r="C77" s="5" t="s">
        <v>7</v>
      </c>
      <c r="D77" s="10">
        <v>0</v>
      </c>
      <c r="E77" s="10">
        <v>0</v>
      </c>
      <c r="F77" s="10">
        <v>0</v>
      </c>
      <c r="G77" s="10">
        <v>0</v>
      </c>
      <c r="H77" s="10">
        <v>0</v>
      </c>
      <c r="I77" s="10">
        <v>0</v>
      </c>
      <c r="J77" s="10">
        <f t="shared" ref="J77:J80" si="38">SUM(D77:I77)</f>
        <v>0</v>
      </c>
    </row>
    <row r="78" spans="2:10" ht="15.75" x14ac:dyDescent="0.25">
      <c r="B78" s="14" t="s">
        <v>61</v>
      </c>
      <c r="C78" s="5" t="s">
        <v>8</v>
      </c>
      <c r="D78" s="10">
        <v>0</v>
      </c>
      <c r="E78" s="10">
        <v>0</v>
      </c>
      <c r="F78" s="10">
        <v>0</v>
      </c>
      <c r="G78" s="10">
        <v>0</v>
      </c>
      <c r="H78" s="10">
        <v>0</v>
      </c>
      <c r="I78" s="10">
        <v>0</v>
      </c>
      <c r="J78" s="10">
        <f t="shared" si="38"/>
        <v>0</v>
      </c>
    </row>
    <row r="79" spans="2:10" ht="15.75" x14ac:dyDescent="0.25">
      <c r="B79" s="14" t="s">
        <v>67</v>
      </c>
      <c r="C79" s="5" t="s">
        <v>9</v>
      </c>
      <c r="D79" s="10">
        <v>0</v>
      </c>
      <c r="E79" s="10">
        <v>0</v>
      </c>
      <c r="F79" s="10">
        <v>0</v>
      </c>
      <c r="G79" s="10">
        <v>0</v>
      </c>
      <c r="H79" s="10">
        <v>0</v>
      </c>
      <c r="I79" s="10">
        <v>0</v>
      </c>
      <c r="J79" s="10">
        <f t="shared" si="38"/>
        <v>0</v>
      </c>
    </row>
    <row r="80" spans="2:10" ht="15.75" x14ac:dyDescent="0.25">
      <c r="B80" s="14" t="s">
        <v>68</v>
      </c>
      <c r="C80" s="5" t="s">
        <v>10</v>
      </c>
      <c r="D80" s="10">
        <v>0</v>
      </c>
      <c r="E80" s="10">
        <v>0</v>
      </c>
      <c r="F80" s="10">
        <v>0</v>
      </c>
      <c r="G80" s="10">
        <v>0</v>
      </c>
      <c r="H80" s="10">
        <v>0</v>
      </c>
      <c r="I80" s="10">
        <v>0</v>
      </c>
      <c r="J80" s="10">
        <f t="shared" si="38"/>
        <v>0</v>
      </c>
    </row>
    <row r="81" spans="2:10" ht="123" customHeight="1" x14ac:dyDescent="0.25">
      <c r="B81" s="14" t="s">
        <v>17</v>
      </c>
      <c r="C81" s="4" t="s">
        <v>210</v>
      </c>
      <c r="D81" s="48">
        <v>24907.599999999999</v>
      </c>
      <c r="E81" s="48">
        <v>24907.599999999999</v>
      </c>
      <c r="F81" s="48">
        <v>24907.599999999999</v>
      </c>
      <c r="G81" s="48">
        <f t="shared" ref="G81" si="39">G82+G83+G84+G85</f>
        <v>0</v>
      </c>
      <c r="H81" s="48">
        <f t="shared" ref="H81" si="40">H82+H83+H84+H85</f>
        <v>0</v>
      </c>
      <c r="I81" s="48">
        <f t="shared" ref="I81" si="41">I82+I83+I84+I85</f>
        <v>0</v>
      </c>
      <c r="J81" s="48">
        <f t="shared" ref="J81" si="42">J82+J83+J84+J85</f>
        <v>74722.799999999988</v>
      </c>
    </row>
    <row r="82" spans="2:10" ht="15.75" x14ac:dyDescent="0.25">
      <c r="B82" s="14" t="s">
        <v>43</v>
      </c>
      <c r="C82" s="5" t="s">
        <v>7</v>
      </c>
      <c r="D82" s="10">
        <v>0</v>
      </c>
      <c r="E82" s="10">
        <v>0</v>
      </c>
      <c r="F82" s="10">
        <v>0</v>
      </c>
      <c r="G82" s="10">
        <v>0</v>
      </c>
      <c r="H82" s="10">
        <v>0</v>
      </c>
      <c r="I82" s="10">
        <v>0</v>
      </c>
      <c r="J82" s="10">
        <f t="shared" ref="J82:J85" si="43">SUM(D82:I82)</f>
        <v>0</v>
      </c>
    </row>
    <row r="83" spans="2:10" ht="15.75" x14ac:dyDescent="0.25">
      <c r="B83" s="14" t="s">
        <v>61</v>
      </c>
      <c r="C83" s="5" t="s">
        <v>8</v>
      </c>
      <c r="D83" s="10">
        <v>0</v>
      </c>
      <c r="E83" s="10">
        <v>0</v>
      </c>
      <c r="F83" s="10">
        <v>0</v>
      </c>
      <c r="G83" s="10">
        <v>0</v>
      </c>
      <c r="H83" s="10">
        <v>0</v>
      </c>
      <c r="I83" s="10">
        <v>0</v>
      </c>
      <c r="J83" s="10">
        <f t="shared" si="43"/>
        <v>0</v>
      </c>
    </row>
    <row r="84" spans="2:10" ht="15.75" x14ac:dyDescent="0.25">
      <c r="B84" s="14" t="s">
        <v>67</v>
      </c>
      <c r="C84" s="5" t="s">
        <v>9</v>
      </c>
      <c r="D84" s="48">
        <v>24907.599999999999</v>
      </c>
      <c r="E84" s="48">
        <v>24907.599999999999</v>
      </c>
      <c r="F84" s="48">
        <v>24907.599999999999</v>
      </c>
      <c r="G84" s="10">
        <v>0</v>
      </c>
      <c r="H84" s="10">
        <v>0</v>
      </c>
      <c r="I84" s="10">
        <v>0</v>
      </c>
      <c r="J84" s="10">
        <f t="shared" si="43"/>
        <v>74722.799999999988</v>
      </c>
    </row>
    <row r="85" spans="2:10" ht="15.75" x14ac:dyDescent="0.25">
      <c r="B85" s="14" t="s">
        <v>68</v>
      </c>
      <c r="C85" s="5" t="s">
        <v>10</v>
      </c>
      <c r="D85" s="10">
        <v>0</v>
      </c>
      <c r="E85" s="10">
        <v>0</v>
      </c>
      <c r="F85" s="10">
        <v>0</v>
      </c>
      <c r="G85" s="10">
        <v>0</v>
      </c>
      <c r="H85" s="10">
        <v>0</v>
      </c>
      <c r="I85" s="10">
        <v>0</v>
      </c>
      <c r="J85" s="10">
        <f t="shared" si="43"/>
        <v>0</v>
      </c>
    </row>
    <row r="164" ht="42" customHeight="1" x14ac:dyDescent="0.25"/>
  </sheetData>
  <mergeCells count="21">
    <mergeCell ref="B3:J3"/>
    <mergeCell ref="B5:B6"/>
    <mergeCell ref="C5:C6"/>
    <mergeCell ref="D5:J5"/>
    <mergeCell ref="H2:J2"/>
    <mergeCell ref="K36:S37"/>
    <mergeCell ref="B36:J37"/>
    <mergeCell ref="B20:J20"/>
    <mergeCell ref="B22:B23"/>
    <mergeCell ref="C22:C23"/>
    <mergeCell ref="D22:J22"/>
    <mergeCell ref="B74:B75"/>
    <mergeCell ref="C74:C75"/>
    <mergeCell ref="D74:J74"/>
    <mergeCell ref="H19:J19"/>
    <mergeCell ref="H35:J35"/>
    <mergeCell ref="H72:J72"/>
    <mergeCell ref="B38:B39"/>
    <mergeCell ref="C38:C39"/>
    <mergeCell ref="D38:J38"/>
    <mergeCell ref="B73:J73"/>
  </mergeCells>
  <phoneticPr fontId="14" type="noConversion"/>
  <pageMargins left="0.70866141732283472" right="0.70866141732283472" top="0.74803149606299213" bottom="0.74803149606299213" header="0.31496062992125984" footer="0.31496062992125984"/>
  <pageSetup paperSize="9" scale="85" orientation="landscape" r:id="rId1"/>
  <rowBreaks count="3" manualBreakCount="3">
    <brk id="18" min="1" max="9" man="1"/>
    <brk id="34" min="1" max="9" man="1"/>
    <brk id="71" min="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5</vt:i4>
      </vt:variant>
    </vt:vector>
  </HeadingPairs>
  <TitlesOfParts>
    <vt:vector size="9" baseType="lpstr">
      <vt:lpstr>табл.4 Паспорт МП</vt:lpstr>
      <vt:lpstr>Форма 2 Характеристика</vt:lpstr>
      <vt:lpstr>Мун.проект финансирование</vt:lpstr>
      <vt:lpstr>КПМ финансирвоание</vt:lpstr>
      <vt:lpstr>'Форма 2 Характеристика'!_Hlk176191604</vt:lpstr>
      <vt:lpstr>'КПМ финансирвоание'!Область_печати</vt:lpstr>
      <vt:lpstr>'Мун.проект финансирование'!Область_печати</vt:lpstr>
      <vt:lpstr>'табл.4 Паспорт МП'!Область_печати</vt:lpstr>
      <vt:lpstr>'Форма 2 Характеристика'!Область_печати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2025-03-04T07:51:29Z</dcterms:modified>
</cp:coreProperties>
</file>