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730" tabRatio="737"/>
  </bookViews>
  <sheets>
    <sheet name="табл.4 Паспорт МП" sheetId="13" r:id="rId1"/>
    <sheet name="Характеристика" sheetId="2" r:id="rId2"/>
    <sheet name="1" sheetId="9" r:id="rId3"/>
    <sheet name="2" sheetId="10" r:id="rId4"/>
    <sheet name="3" sheetId="11" r:id="rId5"/>
    <sheet name="4" sheetId="12" r:id="rId6"/>
  </sheets>
  <definedNames>
    <definedName name="_xlnm.Print_Area" localSheetId="2">'1'!$A$1:$I$100</definedName>
    <definedName name="_xlnm.Print_Area" localSheetId="3">'2'!$A$1:$I$45</definedName>
    <definedName name="_xlnm.Print_Area" localSheetId="4">'3'!$A$1:$I$30</definedName>
    <definedName name="_xlnm.Print_Area" localSheetId="0">'табл.4 Паспорт МП'!$B$1:$K$138</definedName>
  </definedNames>
  <calcPr calcId="145621"/>
</workbook>
</file>

<file path=xl/calcChain.xml><?xml version="1.0" encoding="utf-8"?>
<calcChain xmlns="http://schemas.openxmlformats.org/spreadsheetml/2006/main">
  <c r="H9" i="2" l="1"/>
  <c r="I9" i="2" l="1"/>
  <c r="J9" i="2"/>
  <c r="K9" i="2"/>
  <c r="F77" i="13"/>
  <c r="G77" i="13"/>
  <c r="H77" i="13"/>
  <c r="I77" i="13"/>
  <c r="J77" i="13"/>
  <c r="F75" i="13"/>
  <c r="F74" i="13" s="1"/>
  <c r="G75" i="13"/>
  <c r="H75" i="13"/>
  <c r="I75" i="13"/>
  <c r="J75" i="13"/>
  <c r="J74" i="13" s="1"/>
  <c r="H74" i="13"/>
  <c r="E75" i="13"/>
  <c r="E77" i="13"/>
  <c r="I74" i="13" l="1"/>
  <c r="G74" i="13"/>
  <c r="C16" i="12"/>
  <c r="D16" i="12"/>
  <c r="E16" i="12"/>
  <c r="G16" i="12"/>
  <c r="H16" i="12"/>
  <c r="I16" i="12"/>
  <c r="D17" i="12"/>
  <c r="E17" i="12"/>
  <c r="F17" i="12"/>
  <c r="H17" i="12"/>
  <c r="I17" i="12"/>
  <c r="C18" i="12"/>
  <c r="E18" i="12"/>
  <c r="F18" i="12"/>
  <c r="G18" i="12"/>
  <c r="I18" i="12"/>
  <c r="D15" i="12"/>
  <c r="D14" i="12" s="1"/>
  <c r="E15" i="12"/>
  <c r="G15" i="12"/>
  <c r="H15" i="12"/>
  <c r="C11" i="12"/>
  <c r="D11" i="12"/>
  <c r="E11" i="12"/>
  <c r="F11" i="12"/>
  <c r="F16" i="12" s="1"/>
  <c r="G11" i="12"/>
  <c r="H11" i="12"/>
  <c r="I11" i="12"/>
  <c r="C12" i="12"/>
  <c r="C17" i="12" s="1"/>
  <c r="D12" i="12"/>
  <c r="E12" i="12"/>
  <c r="F12" i="12"/>
  <c r="G12" i="12"/>
  <c r="G17" i="12" s="1"/>
  <c r="G14" i="12" s="1"/>
  <c r="H12" i="12"/>
  <c r="I12" i="12"/>
  <c r="C13" i="12"/>
  <c r="D13" i="12"/>
  <c r="D18" i="12" s="1"/>
  <c r="E13" i="12"/>
  <c r="F13" i="12"/>
  <c r="G13" i="12"/>
  <c r="H13" i="12"/>
  <c r="H18" i="12" s="1"/>
  <c r="H14" i="12" s="1"/>
  <c r="I13" i="12"/>
  <c r="D10" i="12"/>
  <c r="E10" i="12"/>
  <c r="F10" i="12"/>
  <c r="F15" i="12" s="1"/>
  <c r="F14" i="12" s="1"/>
  <c r="G10" i="12"/>
  <c r="H10" i="12"/>
  <c r="C10" i="12"/>
  <c r="C15" i="12" s="1"/>
  <c r="C14" i="12" l="1"/>
  <c r="I14" i="12" s="1"/>
  <c r="E14" i="12"/>
  <c r="F10" i="10"/>
  <c r="C10" i="10"/>
  <c r="C11" i="10"/>
  <c r="C42" i="10"/>
  <c r="D42" i="10"/>
  <c r="D40" i="10" s="1"/>
  <c r="E42" i="10"/>
  <c r="E40" i="10" s="1"/>
  <c r="F42" i="10"/>
  <c r="G42" i="10"/>
  <c r="H42" i="10"/>
  <c r="H40" i="10" s="1"/>
  <c r="I42" i="10"/>
  <c r="C43" i="10"/>
  <c r="D43" i="10"/>
  <c r="E43" i="10"/>
  <c r="F43" i="10"/>
  <c r="G43" i="10"/>
  <c r="H43" i="10"/>
  <c r="C44" i="10"/>
  <c r="D44" i="10"/>
  <c r="E44" i="10"/>
  <c r="F44" i="10"/>
  <c r="G44" i="10"/>
  <c r="H44" i="10"/>
  <c r="I44" i="10"/>
  <c r="K127" i="13"/>
  <c r="I43" i="10" s="1"/>
  <c r="K125" i="13"/>
  <c r="I41" i="10" s="1"/>
  <c r="I40" i="10" s="1"/>
  <c r="D41" i="10"/>
  <c r="E41" i="10"/>
  <c r="F41" i="10"/>
  <c r="F40" i="10" s="1"/>
  <c r="G41" i="10"/>
  <c r="G40" i="10" s="1"/>
  <c r="H41" i="10"/>
  <c r="C41" i="10"/>
  <c r="C40" i="10" s="1"/>
  <c r="D18" i="10"/>
  <c r="D12" i="10" s="1"/>
  <c r="E18" i="10"/>
  <c r="E12" i="10" s="1"/>
  <c r="F18" i="10"/>
  <c r="F12" i="10" s="1"/>
  <c r="G18" i="10"/>
  <c r="G12" i="10" s="1"/>
  <c r="H18" i="10"/>
  <c r="H12" i="10" s="1"/>
  <c r="C18" i="10"/>
  <c r="C12" i="10" s="1"/>
  <c r="D16" i="10"/>
  <c r="D10" i="10" s="1"/>
  <c r="E16" i="10"/>
  <c r="E10" i="10" s="1"/>
  <c r="F16" i="10"/>
  <c r="G16" i="10"/>
  <c r="G10" i="10" s="1"/>
  <c r="H16" i="10"/>
  <c r="H10" i="10" s="1"/>
  <c r="C16" i="10"/>
  <c r="D17" i="10"/>
  <c r="E17" i="10"/>
  <c r="F17" i="10"/>
  <c r="G17" i="10"/>
  <c r="H17" i="10"/>
  <c r="C17" i="10"/>
  <c r="D15" i="10"/>
  <c r="D9" i="10" s="1"/>
  <c r="E15" i="10"/>
  <c r="F15" i="10"/>
  <c r="G15" i="10"/>
  <c r="H15" i="10"/>
  <c r="H9" i="10" s="1"/>
  <c r="C15" i="10"/>
  <c r="E10" i="11"/>
  <c r="F10" i="11"/>
  <c r="G10" i="11"/>
  <c r="H10" i="11"/>
  <c r="D10" i="11"/>
  <c r="C10" i="11"/>
  <c r="D26" i="11"/>
  <c r="E26" i="11"/>
  <c r="F26" i="11"/>
  <c r="G26" i="11"/>
  <c r="H26" i="11"/>
  <c r="I26" i="11"/>
  <c r="C26" i="11"/>
  <c r="I27" i="11"/>
  <c r="I76" i="9"/>
  <c r="D12" i="9"/>
  <c r="E12" i="9"/>
  <c r="F12" i="9"/>
  <c r="G12" i="9"/>
  <c r="H12" i="9"/>
  <c r="C12" i="9"/>
  <c r="I95" i="9"/>
  <c r="I90" i="9"/>
  <c r="D90" i="9"/>
  <c r="E90" i="9"/>
  <c r="F90" i="9"/>
  <c r="G90" i="9"/>
  <c r="H90" i="9"/>
  <c r="C90" i="9"/>
  <c r="I92" i="9"/>
  <c r="I93" i="9"/>
  <c r="I91" i="9"/>
  <c r="D81" i="9"/>
  <c r="E81" i="9"/>
  <c r="F81" i="9"/>
  <c r="G81" i="9"/>
  <c r="H81" i="9"/>
  <c r="I81" i="9"/>
  <c r="C81" i="9"/>
  <c r="I87" i="9"/>
  <c r="I88" i="9"/>
  <c r="I86" i="9"/>
  <c r="D76" i="9"/>
  <c r="E76" i="9"/>
  <c r="F76" i="9"/>
  <c r="G76" i="9"/>
  <c r="H76" i="9"/>
  <c r="C76" i="9"/>
  <c r="C63" i="9"/>
  <c r="D63" i="9"/>
  <c r="E63" i="9"/>
  <c r="F63" i="9"/>
  <c r="G63" i="9"/>
  <c r="H63" i="9"/>
  <c r="I63" i="9"/>
  <c r="C64" i="9"/>
  <c r="D64" i="9"/>
  <c r="E64" i="9"/>
  <c r="F64" i="9"/>
  <c r="G64" i="9"/>
  <c r="H64" i="9"/>
  <c r="I64" i="9"/>
  <c r="D62" i="9"/>
  <c r="E62" i="9"/>
  <c r="F62" i="9"/>
  <c r="G62" i="9"/>
  <c r="H62" i="9"/>
  <c r="I62" i="9"/>
  <c r="C62" i="9"/>
  <c r="D61" i="9"/>
  <c r="E61" i="9"/>
  <c r="F61" i="9"/>
  <c r="G61" i="9"/>
  <c r="H61" i="9"/>
  <c r="C61" i="9"/>
  <c r="D10" i="9" l="1"/>
  <c r="D9" i="9" s="1"/>
  <c r="I12" i="10"/>
  <c r="H8" i="10"/>
  <c r="D8" i="10"/>
  <c r="G9" i="10"/>
  <c r="G8" i="10" s="1"/>
  <c r="C9" i="10"/>
  <c r="C8" i="10" s="1"/>
  <c r="F9" i="10"/>
  <c r="F8" i="10" s="1"/>
  <c r="G14" i="10"/>
  <c r="E9" i="10"/>
  <c r="E8" i="10" s="1"/>
  <c r="H14" i="10"/>
  <c r="E14" i="10"/>
  <c r="D14" i="10"/>
  <c r="F14" i="10"/>
  <c r="I12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I59" i="9"/>
  <c r="D56" i="9"/>
  <c r="E56" i="9"/>
  <c r="F56" i="9"/>
  <c r="G56" i="9"/>
  <c r="H56" i="9"/>
  <c r="C56" i="9"/>
  <c r="C52" i="9"/>
  <c r="D52" i="9"/>
  <c r="E52" i="9"/>
  <c r="F52" i="9"/>
  <c r="G52" i="9"/>
  <c r="H52" i="9"/>
  <c r="I52" i="9"/>
  <c r="C53" i="9"/>
  <c r="D53" i="9"/>
  <c r="E53" i="9"/>
  <c r="F53" i="9"/>
  <c r="G53" i="9"/>
  <c r="H53" i="9"/>
  <c r="C54" i="9"/>
  <c r="D54" i="9"/>
  <c r="E54" i="9"/>
  <c r="F54" i="9"/>
  <c r="G54" i="9"/>
  <c r="H54" i="9"/>
  <c r="D51" i="9"/>
  <c r="E51" i="9"/>
  <c r="F51" i="9"/>
  <c r="G51" i="9"/>
  <c r="H51" i="9"/>
  <c r="C51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D46" i="9"/>
  <c r="E46" i="9"/>
  <c r="F46" i="9"/>
  <c r="G46" i="9"/>
  <c r="H46" i="9"/>
  <c r="I46" i="9"/>
  <c r="C46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D41" i="9"/>
  <c r="E41" i="9"/>
  <c r="F41" i="9"/>
  <c r="G41" i="9"/>
  <c r="H41" i="9"/>
  <c r="H10" i="9" s="1"/>
  <c r="H9" i="9" s="1"/>
  <c r="C41" i="9"/>
  <c r="C37" i="9"/>
  <c r="D37" i="9"/>
  <c r="E37" i="9"/>
  <c r="F37" i="9"/>
  <c r="G37" i="9"/>
  <c r="H37" i="9"/>
  <c r="I37" i="9"/>
  <c r="C38" i="9"/>
  <c r="D38" i="9"/>
  <c r="E38" i="9"/>
  <c r="F38" i="9"/>
  <c r="G38" i="9"/>
  <c r="H38" i="9"/>
  <c r="C39" i="9"/>
  <c r="D39" i="9"/>
  <c r="E39" i="9"/>
  <c r="F39" i="9"/>
  <c r="G39" i="9"/>
  <c r="H39" i="9"/>
  <c r="D36" i="9"/>
  <c r="E36" i="9"/>
  <c r="F36" i="9"/>
  <c r="G36" i="9"/>
  <c r="H36" i="9"/>
  <c r="C36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I34" i="9"/>
  <c r="D31" i="9"/>
  <c r="E31" i="9"/>
  <c r="F31" i="9"/>
  <c r="G31" i="9"/>
  <c r="H31" i="9"/>
  <c r="C31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D26" i="9"/>
  <c r="E26" i="9"/>
  <c r="F26" i="9"/>
  <c r="G26" i="9"/>
  <c r="H26" i="9"/>
  <c r="C26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D21" i="9"/>
  <c r="E21" i="9"/>
  <c r="E10" i="9" s="1"/>
  <c r="E9" i="9" s="1"/>
  <c r="F21" i="9"/>
  <c r="F10" i="9" s="1"/>
  <c r="F9" i="9" s="1"/>
  <c r="G21" i="9"/>
  <c r="G10" i="9" s="1"/>
  <c r="G9" i="9" s="1"/>
  <c r="H21" i="9"/>
  <c r="I21" i="9"/>
  <c r="C21" i="9"/>
  <c r="C10" i="9" s="1"/>
  <c r="C9" i="9" s="1"/>
  <c r="K135" i="13"/>
  <c r="I10" i="12" s="1"/>
  <c r="I15" i="12" s="1"/>
  <c r="J134" i="13"/>
  <c r="I134" i="13"/>
  <c r="H134" i="13"/>
  <c r="G134" i="13"/>
  <c r="F134" i="13"/>
  <c r="E134" i="13"/>
  <c r="K130" i="13"/>
  <c r="J129" i="13"/>
  <c r="I129" i="13"/>
  <c r="H129" i="13"/>
  <c r="G129" i="13"/>
  <c r="F129" i="13"/>
  <c r="E129" i="13"/>
  <c r="K124" i="13"/>
  <c r="J124" i="13"/>
  <c r="I124" i="13"/>
  <c r="H124" i="13"/>
  <c r="G124" i="13"/>
  <c r="F124" i="13"/>
  <c r="E124" i="13"/>
  <c r="K123" i="13"/>
  <c r="I18" i="10" s="1"/>
  <c r="K122" i="13"/>
  <c r="K121" i="13"/>
  <c r="I16" i="10" s="1"/>
  <c r="I10" i="10" s="1"/>
  <c r="K120" i="13"/>
  <c r="I15" i="10" s="1"/>
  <c r="I9" i="10" s="1"/>
  <c r="J119" i="13"/>
  <c r="I119" i="13"/>
  <c r="H119" i="13"/>
  <c r="G119" i="13"/>
  <c r="F119" i="13"/>
  <c r="E119" i="13"/>
  <c r="K118" i="13"/>
  <c r="K117" i="13"/>
  <c r="E117" i="13"/>
  <c r="K116" i="13"/>
  <c r="E115" i="13"/>
  <c r="K115" i="13" s="1"/>
  <c r="K114" i="13" s="1"/>
  <c r="J114" i="13"/>
  <c r="I114" i="13"/>
  <c r="H114" i="13"/>
  <c r="G114" i="13"/>
  <c r="F114" i="13"/>
  <c r="K110" i="13"/>
  <c r="K109" i="13" s="1"/>
  <c r="J109" i="13"/>
  <c r="I109" i="13"/>
  <c r="H109" i="13"/>
  <c r="G109" i="13"/>
  <c r="F109" i="13"/>
  <c r="E109" i="13"/>
  <c r="K105" i="13"/>
  <c r="J105" i="13"/>
  <c r="I105" i="13"/>
  <c r="H105" i="13"/>
  <c r="K104" i="13"/>
  <c r="J104" i="13"/>
  <c r="I104" i="13"/>
  <c r="H104" i="13"/>
  <c r="G104" i="13"/>
  <c r="F104" i="13"/>
  <c r="E104" i="13"/>
  <c r="K102" i="13"/>
  <c r="K100" i="13"/>
  <c r="J99" i="13"/>
  <c r="I99" i="13"/>
  <c r="H99" i="13"/>
  <c r="G99" i="13"/>
  <c r="F99" i="13"/>
  <c r="E99" i="13"/>
  <c r="K97" i="13"/>
  <c r="K95" i="13"/>
  <c r="K94" i="13" s="1"/>
  <c r="J94" i="13"/>
  <c r="I94" i="13"/>
  <c r="H94" i="13"/>
  <c r="G94" i="13"/>
  <c r="F94" i="13"/>
  <c r="E94" i="13"/>
  <c r="K93" i="13"/>
  <c r="K92" i="13"/>
  <c r="K90" i="13"/>
  <c r="K89" i="13"/>
  <c r="J89" i="13"/>
  <c r="I89" i="13"/>
  <c r="H89" i="13"/>
  <c r="G89" i="13"/>
  <c r="F89" i="13"/>
  <c r="E89" i="13"/>
  <c r="K85" i="13"/>
  <c r="I61" i="9" s="1"/>
  <c r="K84" i="13"/>
  <c r="K82" i="13"/>
  <c r="K80" i="13"/>
  <c r="K79" i="13"/>
  <c r="K77" i="13"/>
  <c r="E74" i="13"/>
  <c r="K73" i="13"/>
  <c r="K72" i="13"/>
  <c r="K71" i="13"/>
  <c r="K70" i="13"/>
  <c r="J69" i="13"/>
  <c r="I69" i="13"/>
  <c r="H69" i="13"/>
  <c r="G69" i="13"/>
  <c r="F69" i="13"/>
  <c r="E69" i="13"/>
  <c r="K68" i="13"/>
  <c r="K67" i="13"/>
  <c r="K66" i="13"/>
  <c r="K65" i="13"/>
  <c r="J64" i="13"/>
  <c r="I64" i="13"/>
  <c r="H64" i="13"/>
  <c r="G64" i="13"/>
  <c r="F64" i="13"/>
  <c r="E64" i="13"/>
  <c r="K63" i="13"/>
  <c r="K62" i="13"/>
  <c r="I58" i="9" s="1"/>
  <c r="K61" i="13"/>
  <c r="I57" i="9" s="1"/>
  <c r="K60" i="13"/>
  <c r="I56" i="9" s="1"/>
  <c r="J59" i="13"/>
  <c r="I59" i="13"/>
  <c r="H59" i="13"/>
  <c r="G59" i="13"/>
  <c r="F59" i="13"/>
  <c r="E59" i="13"/>
  <c r="K58" i="13"/>
  <c r="I54" i="9" s="1"/>
  <c r="K57" i="13"/>
  <c r="I53" i="9" s="1"/>
  <c r="K56" i="13"/>
  <c r="K55" i="13"/>
  <c r="I51" i="9" s="1"/>
  <c r="J54" i="13"/>
  <c r="I54" i="13"/>
  <c r="H54" i="13"/>
  <c r="G54" i="13"/>
  <c r="F54" i="13"/>
  <c r="E54" i="13"/>
  <c r="K53" i="13"/>
  <c r="I49" i="9" s="1"/>
  <c r="K52" i="13"/>
  <c r="I48" i="9" s="1"/>
  <c r="K51" i="13"/>
  <c r="I47" i="9" s="1"/>
  <c r="K50" i="13"/>
  <c r="J49" i="13"/>
  <c r="I49" i="13"/>
  <c r="H49" i="13"/>
  <c r="G49" i="13"/>
  <c r="F49" i="13"/>
  <c r="E49" i="13"/>
  <c r="K48" i="13"/>
  <c r="I44" i="9" s="1"/>
  <c r="K47" i="13"/>
  <c r="I43" i="9" s="1"/>
  <c r="K46" i="13"/>
  <c r="I42" i="9" s="1"/>
  <c r="K45" i="13"/>
  <c r="K44" i="13" s="1"/>
  <c r="J44" i="13"/>
  <c r="I44" i="13"/>
  <c r="H44" i="13"/>
  <c r="G44" i="13"/>
  <c r="F44" i="13"/>
  <c r="E44" i="13"/>
  <c r="K43" i="13"/>
  <c r="I39" i="9" s="1"/>
  <c r="K42" i="13"/>
  <c r="I38" i="9" s="1"/>
  <c r="K41" i="13"/>
  <c r="K40" i="13"/>
  <c r="J39" i="13"/>
  <c r="I39" i="13"/>
  <c r="H39" i="13"/>
  <c r="G39" i="13"/>
  <c r="F39" i="13"/>
  <c r="E39" i="13"/>
  <c r="K38" i="13"/>
  <c r="K37" i="13"/>
  <c r="I33" i="9" s="1"/>
  <c r="K36" i="13"/>
  <c r="I32" i="9" s="1"/>
  <c r="K35" i="13"/>
  <c r="K34" i="13" s="1"/>
  <c r="J34" i="13"/>
  <c r="I34" i="13"/>
  <c r="H34" i="13"/>
  <c r="G34" i="13"/>
  <c r="F34" i="13"/>
  <c r="E34" i="13"/>
  <c r="K33" i="13"/>
  <c r="I29" i="9" s="1"/>
  <c r="K32" i="13"/>
  <c r="I28" i="9" s="1"/>
  <c r="K31" i="13"/>
  <c r="I27" i="9" s="1"/>
  <c r="K30" i="13"/>
  <c r="K29" i="13" s="1"/>
  <c r="J29" i="13"/>
  <c r="I29" i="13"/>
  <c r="H29" i="13"/>
  <c r="G29" i="13"/>
  <c r="F29" i="13"/>
  <c r="E29" i="13"/>
  <c r="K28" i="13"/>
  <c r="I24" i="9" s="1"/>
  <c r="K27" i="13"/>
  <c r="I23" i="9" s="1"/>
  <c r="K26" i="13"/>
  <c r="I22" i="9" s="1"/>
  <c r="K25" i="13"/>
  <c r="J24" i="13"/>
  <c r="I24" i="13"/>
  <c r="H24" i="13"/>
  <c r="G24" i="13"/>
  <c r="F24" i="13"/>
  <c r="E24" i="13"/>
  <c r="K23" i="13"/>
  <c r="K22" i="13"/>
  <c r="K21" i="13"/>
  <c r="K20" i="13"/>
  <c r="J19" i="13"/>
  <c r="I19" i="13"/>
  <c r="H19" i="13"/>
  <c r="G19" i="13"/>
  <c r="F19" i="13"/>
  <c r="E19" i="13"/>
  <c r="K18" i="13"/>
  <c r="K17" i="13"/>
  <c r="K16" i="13"/>
  <c r="K15" i="13"/>
  <c r="K14" i="13"/>
  <c r="J14" i="13"/>
  <c r="I14" i="13"/>
  <c r="H14" i="13"/>
  <c r="G14" i="13"/>
  <c r="F14" i="13"/>
  <c r="E14" i="13"/>
  <c r="J13" i="13"/>
  <c r="I13" i="13"/>
  <c r="H13" i="13"/>
  <c r="G13" i="13"/>
  <c r="F13" i="13"/>
  <c r="E13" i="13"/>
  <c r="K13" i="13" s="1"/>
  <c r="J12" i="13"/>
  <c r="I12" i="13"/>
  <c r="H12" i="13"/>
  <c r="G12" i="13"/>
  <c r="F12" i="13"/>
  <c r="E12" i="13"/>
  <c r="J11" i="13"/>
  <c r="I11" i="13"/>
  <c r="H11" i="13"/>
  <c r="G11" i="13"/>
  <c r="F11" i="13"/>
  <c r="E11" i="13"/>
  <c r="K11" i="13" s="1"/>
  <c r="J10" i="13"/>
  <c r="J9" i="13" s="1"/>
  <c r="I10" i="13"/>
  <c r="H10" i="13"/>
  <c r="G10" i="13"/>
  <c r="G9" i="13" s="1"/>
  <c r="F10" i="13"/>
  <c r="E10" i="13"/>
  <c r="H9" i="13"/>
  <c r="F9" i="13"/>
  <c r="K54" i="13" l="1"/>
  <c r="K24" i="13"/>
  <c r="K39" i="13"/>
  <c r="K64" i="13"/>
  <c r="K134" i="13"/>
  <c r="I26" i="9"/>
  <c r="I31" i="9"/>
  <c r="I30" i="9" s="1"/>
  <c r="I36" i="9"/>
  <c r="I35" i="9" s="1"/>
  <c r="E9" i="13"/>
  <c r="I9" i="13"/>
  <c r="K12" i="13"/>
  <c r="K49" i="13"/>
  <c r="K75" i="13"/>
  <c r="K74" i="13" s="1"/>
  <c r="K129" i="13"/>
  <c r="I41" i="9"/>
  <c r="K19" i="13"/>
  <c r="K59" i="13"/>
  <c r="K69" i="13"/>
  <c r="K99" i="13"/>
  <c r="K119" i="13"/>
  <c r="C20" i="9"/>
  <c r="C25" i="9"/>
  <c r="C30" i="9"/>
  <c r="C35" i="9"/>
  <c r="C40" i="9"/>
  <c r="C45" i="9"/>
  <c r="C50" i="9"/>
  <c r="C55" i="9"/>
  <c r="D20" i="9"/>
  <c r="H25" i="9"/>
  <c r="D25" i="9"/>
  <c r="H30" i="9"/>
  <c r="D30" i="9"/>
  <c r="H35" i="9"/>
  <c r="D35" i="9"/>
  <c r="G40" i="9"/>
  <c r="H45" i="9"/>
  <c r="D45" i="9"/>
  <c r="H50" i="9"/>
  <c r="D50" i="9"/>
  <c r="G55" i="9"/>
  <c r="H20" i="9"/>
  <c r="F55" i="9"/>
  <c r="I20" i="9"/>
  <c r="E20" i="9"/>
  <c r="I25" i="9"/>
  <c r="E25" i="9"/>
  <c r="E30" i="9"/>
  <c r="E35" i="9"/>
  <c r="H40" i="9"/>
  <c r="D40" i="9"/>
  <c r="I40" i="9"/>
  <c r="E40" i="9"/>
  <c r="I45" i="9"/>
  <c r="E45" i="9"/>
  <c r="I50" i="9"/>
  <c r="E50" i="9"/>
  <c r="H55" i="9"/>
  <c r="D55" i="9"/>
  <c r="I55" i="9"/>
  <c r="G20" i="9"/>
  <c r="G25" i="9"/>
  <c r="G30" i="9"/>
  <c r="G35" i="9"/>
  <c r="F40" i="9"/>
  <c r="G45" i="9"/>
  <c r="G50" i="9"/>
  <c r="F20" i="9"/>
  <c r="F25" i="9"/>
  <c r="F30" i="9"/>
  <c r="F35" i="9"/>
  <c r="F45" i="9"/>
  <c r="F50" i="9"/>
  <c r="E55" i="9"/>
  <c r="K10" i="13"/>
  <c r="E114" i="13"/>
  <c r="K9" i="13" l="1"/>
  <c r="G26" i="2"/>
  <c r="H26" i="2"/>
  <c r="I26" i="2"/>
  <c r="J26" i="2"/>
  <c r="K26" i="2"/>
  <c r="F26" i="2"/>
  <c r="D9" i="12" l="1"/>
  <c r="E9" i="12"/>
  <c r="F9" i="12"/>
  <c r="G9" i="12"/>
  <c r="H9" i="12"/>
  <c r="E95" i="9"/>
  <c r="I98" i="9"/>
  <c r="I96" i="9"/>
  <c r="G10" i="2" l="1"/>
  <c r="G9" i="2" s="1"/>
  <c r="H10" i="2"/>
  <c r="I10" i="2"/>
  <c r="J10" i="2"/>
  <c r="K10" i="2"/>
  <c r="F10" i="2"/>
  <c r="F9" i="2" s="1"/>
  <c r="G23" i="2" l="1"/>
  <c r="H23" i="2"/>
  <c r="I23" i="2"/>
  <c r="J23" i="2"/>
  <c r="K23" i="2"/>
  <c r="F23" i="2"/>
  <c r="C15" i="9" l="1"/>
  <c r="I74" i="9" l="1"/>
  <c r="D95" i="9"/>
  <c r="C9" i="12" l="1"/>
  <c r="I9" i="12" s="1"/>
  <c r="C95" i="9" l="1"/>
  <c r="I71" i="9"/>
  <c r="C60" i="9"/>
  <c r="D15" i="9"/>
  <c r="E15" i="9"/>
  <c r="F15" i="9"/>
  <c r="G15" i="9"/>
  <c r="H15" i="9"/>
  <c r="I72" i="9"/>
  <c r="D60" i="9"/>
  <c r="E60" i="9"/>
  <c r="F60" i="9"/>
  <c r="G60" i="9"/>
  <c r="H60" i="9"/>
  <c r="I60" i="9"/>
  <c r="I16" i="9"/>
  <c r="I15" i="9" l="1"/>
  <c r="I10" i="9"/>
  <c r="I9" i="9" s="1"/>
  <c r="I10" i="11"/>
  <c r="I16" i="11"/>
  <c r="H15" i="11"/>
  <c r="C15" i="11"/>
  <c r="I9" i="11"/>
  <c r="I33" i="10"/>
  <c r="I32" i="10"/>
  <c r="I31" i="10"/>
  <c r="I30" i="10"/>
  <c r="H29" i="10"/>
  <c r="G29" i="10"/>
  <c r="F29" i="10"/>
  <c r="E29" i="10"/>
  <c r="D29" i="10"/>
  <c r="C29" i="10"/>
  <c r="I28" i="10"/>
  <c r="I27" i="10"/>
  <c r="I26" i="10"/>
  <c r="I25" i="10"/>
  <c r="H24" i="10"/>
  <c r="G24" i="10"/>
  <c r="F24" i="10"/>
  <c r="E24" i="10"/>
  <c r="D24" i="10"/>
  <c r="C24" i="10"/>
  <c r="I23" i="10"/>
  <c r="I22" i="10"/>
  <c r="I21" i="10"/>
  <c r="I20" i="10"/>
  <c r="H19" i="10"/>
  <c r="G19" i="10"/>
  <c r="F19" i="10"/>
  <c r="E19" i="10"/>
  <c r="D19" i="10"/>
  <c r="C19" i="10"/>
  <c r="I17" i="10"/>
  <c r="I11" i="10" s="1"/>
  <c r="I8" i="10" s="1"/>
  <c r="C14" i="10"/>
  <c r="I17" i="9"/>
  <c r="I15" i="11" l="1"/>
  <c r="I14" i="10"/>
  <c r="I19" i="10"/>
  <c r="I24" i="10"/>
  <c r="I29" i="10"/>
</calcChain>
</file>

<file path=xl/sharedStrings.xml><?xml version="1.0" encoding="utf-8"?>
<sst xmlns="http://schemas.openxmlformats.org/spreadsheetml/2006/main" count="599" uniqueCount="217">
  <si>
    <t>всего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</si>
  <si>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</si>
  <si>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</si>
  <si>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</si>
  <si>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</si>
  <si>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</si>
  <si>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</si>
  <si>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</si>
  <si>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</si>
  <si>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</si>
  <si>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1.1.2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</si>
  <si>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</si>
  <si>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</si>
  <si>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</si>
  <si>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</si>
  <si>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</si>
  <si>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</si>
  <si>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</si>
  <si>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N п/п</t>
  </si>
  <si>
    <t>1.1.3</t>
  </si>
  <si>
    <t>1.1.4</t>
  </si>
  <si>
    <t>-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</si>
  <si>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</si>
  <si>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</si>
  <si>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</si>
  <si>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</si>
  <si>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</si>
  <si>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</si>
  <si>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</si>
  <si>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</si>
  <si>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</si>
  <si>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</si>
  <si>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</si>
  <si>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</si>
  <si>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</si>
  <si>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</si>
  <si>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</si>
  <si>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Характеристика направления расходов</t>
  </si>
  <si>
    <t>Объем финансового обеспечения по годам, тыс. руб.</t>
  </si>
  <si>
    <t>к паспорту муниципальной программы</t>
  </si>
  <si>
    <r>
      <t xml:space="preserve">Задача проекта: </t>
    </r>
    <r>
      <rPr>
        <i/>
        <sz val="11"/>
        <color theme="1"/>
        <rFont val="Times New Roman"/>
        <family val="1"/>
        <charset val="204"/>
      </rPr>
      <t>"Разработка местных нормативов градостроительного проектирования Сокольского муниципального округа"</t>
    </r>
  </si>
  <si>
    <t>"Разработка нормативов градостроительного проектирования"</t>
  </si>
  <si>
    <t>1.3.1</t>
  </si>
  <si>
    <t>1.3.3</t>
  </si>
  <si>
    <t>1.3.4</t>
  </si>
  <si>
    <t>«Благоустройство общественных территорий города Сокола»</t>
  </si>
  <si>
    <t>«Благоустройство общественных территорий города Кадникова»</t>
  </si>
  <si>
    <t>«Благоустройство общественных территорий территориальных органов»</t>
  </si>
  <si>
    <t>Приложение 2</t>
  </si>
  <si>
    <t xml:space="preserve">Приложение </t>
  </si>
  <si>
    <t>Приложение</t>
  </si>
  <si>
    <t>ХАРАКТЕРИСТИКА
направлений расходов финансовых мероприятий (результатов) структурных элементов проектной части муниципальной программы «Развитие дорожной сети в Сокольском муниципальном округе»</t>
  </si>
  <si>
    <t>Содержание светофорных объектов</t>
  </si>
  <si>
    <t>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</t>
  </si>
  <si>
    <t xml:space="preserve">Муниципальный проект «Капитальный ремонт и ремонт, проектирование и строительство (реконструкция), содержание автомобильных дорог общего пользования местного значения, мостов и иных транспортных инженерных сооружений в границах Сокольского муниципального округа»
</t>
  </si>
  <si>
    <t>1.2.</t>
  </si>
  <si>
    <t>1.2.1</t>
  </si>
  <si>
    <t>1.2.3</t>
  </si>
  <si>
    <t>1.2.4</t>
  </si>
  <si>
    <t>1.4.1</t>
  </si>
  <si>
    <t>1.4.3</t>
  </si>
  <si>
    <t>1.4.4</t>
  </si>
  <si>
    <t>к паспорту муниципального проекта</t>
  </si>
  <si>
    <t>4. Финансовое обеспечение реализации муниципального проекта «Приобретение специализированной техники»</t>
  </si>
  <si>
    <t>4. Финансовое обеспечение реализации муниципального проекта «Профилактика и предупреждение дорожно-транспортных происшествий, в том числе с участием детей»</t>
  </si>
  <si>
    <r>
      <t xml:space="preserve">Задача муниципального проекта: </t>
    </r>
    <r>
      <rPr>
        <i/>
        <sz val="12"/>
        <color theme="1"/>
        <rFont val="Times New Roman"/>
        <family val="1"/>
        <charset val="204"/>
      </rPr>
      <t xml:space="preserve">Снижение числа дорожно-транспортных происшествий, снижение числа погибших и пострадавших в дорожно-транспортных происшествиях
</t>
    </r>
  </si>
  <si>
    <t>1.3.</t>
  </si>
  <si>
    <t>Муниципальный проект: «Профилактика и предупреждение дорожно-транспортных происшествий, в том числе с участием детей»</t>
  </si>
  <si>
    <t>к паспорту комплекса процессных мероприятий</t>
  </si>
  <si>
    <t>Объем финансового обеспечения по годам, тыс. рублей</t>
  </si>
  <si>
    <t>МБ</t>
  </si>
  <si>
    <t>ФБ</t>
  </si>
  <si>
    <t>ОБ</t>
  </si>
  <si>
    <t>ВБ</t>
  </si>
  <si>
    <r>
      <t xml:space="preserve">Задача муниципального проекта: </t>
    </r>
    <r>
      <rPr>
        <i/>
        <sz val="12"/>
        <color theme="1"/>
        <rFont val="Times New Roman"/>
        <family val="1"/>
        <charset val="204"/>
      </rPr>
      <t>Обеспечение сохранности существующей дорожной сети, улучшение транспортно-эксплуатационных характеристик дорог местного значения</t>
    </r>
  </si>
  <si>
    <t>Задача муниципального проекта: Содержание улично-дорожной сети</t>
  </si>
  <si>
    <t>1.1.</t>
  </si>
  <si>
    <t>Обеспечено выполнение деятельности МКУ «Управление ЖКХ г. Сокола», всего, в том числе:</t>
  </si>
  <si>
    <t>Направление (подпрограмма) -</t>
  </si>
  <si>
    <t xml:space="preserve">Мероприятия </t>
  </si>
  <si>
    <t>Уплата налогов, сборов и иных платежей</t>
  </si>
  <si>
    <t>Обеспечено содержание светофорных объектов</t>
  </si>
  <si>
    <t>Выполнен 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</t>
  </si>
  <si>
    <t>Осуществление бюджетных инвестиций в форме капитальных вложений в объекты муниципальной собственности</t>
  </si>
  <si>
    <t>Обеспечено осуществление дорожной
деятельности в отношении
автомобильных дорог общего
пользования местного значения
для обеспечения подъездов к
земельным участкам,
предоставляемым отдельным
категориям граждан</t>
  </si>
  <si>
    <t>Приобретена специализированная техника</t>
  </si>
  <si>
    <t>Мероприятия</t>
  </si>
  <si>
    <t>Распространение светоотражателей среди дошкольников и учащихся младших классов</t>
  </si>
  <si>
    <t>Закупка образовательными организациями светоотражателей для распространения среди дошкольников и учащихся младших классов</t>
  </si>
  <si>
    <t>Закупка специализированной техники для реализации мероприятий по содержанию улично-дорожной сети</t>
  </si>
  <si>
    <t xml:space="preserve">Мероприятия: </t>
  </si>
  <si>
    <t>Субсидии бюджетным, автономным учреждениям</t>
  </si>
  <si>
    <t>Обеспечено содержание автомобильных дорог общего пользования местного значения в границах Сокольского муниципального округа</t>
  </si>
  <si>
    <t>Содержание автомобильных дорог общего пользования местного значения в границах Сокольского муниципального округа</t>
  </si>
  <si>
    <t>Приобретение специализированной техники</t>
  </si>
  <si>
    <t>Осуществление дорожной
деятельности в отношении
автомобильных дорог общего
пользования местного значения
для обеспечения подъездов к
земельным участкам,
предоставляемым отдельным
категориям граждан</t>
  </si>
  <si>
    <t>Закупка работ по содержанию автомобильных дорог общего пользования местного значения в границах Сокольского муниципального округа</t>
  </si>
  <si>
    <t>Закупка работ по содержанию светофорных объектов</t>
  </si>
  <si>
    <t>Закупка работ по капитальному ремонту и ремонту, проектированию и строительству (реконструкции)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</t>
  </si>
  <si>
    <t xml:space="preserve">Закупка работ по ремонту автомобильных дорог общего пользования местного значения
для обеспечения подъездов к
земельным участкам,
предоставляемым отдельным
категориям граждан
</t>
  </si>
  <si>
    <t>Иные закупки товаров, работ, услуг для обеспечения муниципальных нужд</t>
  </si>
  <si>
    <t>Муниципальный проект «Приобретение специализированной  техники»</t>
  </si>
  <si>
    <t xml:space="preserve">Закупка работ по ремонту автомобильных дорог общего пользования местного значения
</t>
  </si>
  <si>
    <t>1.1.5</t>
  </si>
  <si>
    <t>4. Финансовое обеспечение реализации комплекса процессных мероприятий «Обеспечение деятельности казенных учреждений»</t>
  </si>
  <si>
    <t>Комплекс процессных мероприятий «Обеспечение деятельности казенных учреждений», всего, в том числе:</t>
  </si>
  <si>
    <t>Осуществление дорожной деятельности в
отношении автомобильных дорог общего пользования местного значения</t>
  </si>
  <si>
    <t xml:space="preserve">Обеспечено осуществление дорожной
деятельности в отношении
автомобильных дорог общего
пользования местного значения
</t>
  </si>
  <si>
    <t>1.3.2</t>
  </si>
  <si>
    <t>Обеспечено распространение светоотражателей среди дошкольников и учащихся младших классов</t>
  </si>
  <si>
    <t>Приобретены технические средства обучения, наглядные учебные и методические материалы для организаций, осуществляющих обучение детей и работу по профилактике детского дорожно-транспортного травматизма</t>
  </si>
  <si>
    <t>Приобретение технических средств обучения, наглядных учебных и методических материалов для организаций, осуществляющих обучение детей и работу по профилактике детского дорожно-транспортного травматизма</t>
  </si>
  <si>
    <t xml:space="preserve">Закупка образовательными организациями технических средств обучения, наглядных учебных и методических материалов </t>
  </si>
  <si>
    <t>Обеспечено содержание светофорных объектов, МКУ "Управление ЖКХ г. Сокола"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</si>
  <si>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"Город Кадников"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</si>
  <si>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"Архангельский"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</si>
  <si>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"Биряковский"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</si>
  <si>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"Воробьевский"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</si>
  <si>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"Двиницкий"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</si>
  <si>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"Пельшемский"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</si>
  <si>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"Пригородный"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</si>
  <si>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"Чучковский"</t>
  </si>
  <si>
    <t>1.2.2</t>
  </si>
  <si>
    <t>1.4.2</t>
  </si>
  <si>
    <t>1.5</t>
  </si>
  <si>
    <t>1.5.1</t>
  </si>
  <si>
    <t>1.5.2</t>
  </si>
  <si>
    <t>1.5.3</t>
  </si>
  <si>
    <t>1.5.4</t>
  </si>
  <si>
    <t>1.6</t>
  </si>
  <si>
    <t>1.6.1</t>
  </si>
  <si>
    <t>1.6.2</t>
  </si>
  <si>
    <t>1.6.3</t>
  </si>
  <si>
    <t>1.6.4</t>
  </si>
  <si>
    <t>Приложение 1</t>
  </si>
  <si>
    <t>к паспорту муниципальной</t>
  </si>
  <si>
    <t>программы</t>
  </si>
  <si>
    <t xml:space="preserve">4. Финансовое обеспечение муниципальной программы 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</si>
  <si>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 &lt;7&gt;</t>
  </si>
  <si>
    <t>Источник финансового обеспечения &lt;8&gt;</t>
  </si>
  <si>
    <t>Объем финансового обеспечения по годам , тыс. руб.</t>
  </si>
  <si>
    <t>Муниципальная программа "Развитие дорожной сети в Сокольском муниципальном округе"</t>
  </si>
  <si>
    <t>всего, 
в том числе:</t>
  </si>
  <si>
    <t>Ответственный исполнитель 
МКУ СМО "Управление строительства и ЖКХ"</t>
  </si>
  <si>
    <t>Соисполнитель 
Территориальный орган "Город Сокол"</t>
  </si>
  <si>
    <t>Соисполнитель 
Территориальный орган "Город Кадников"</t>
  </si>
  <si>
    <t>Соисполнитель 
Территориальный орган «Архангельский»</t>
  </si>
  <si>
    <t>Соисполнитель 
Территориальный орган «Биряковский»</t>
  </si>
  <si>
    <t>Соисполнитель 
Территориальный орган «Воробьевский»</t>
  </si>
  <si>
    <t>Соисполнитель 
Территориальный орган «Двиницкий»</t>
  </si>
  <si>
    <t>Соисполнитель 
Территориальный орган «Пельшемский»</t>
  </si>
  <si>
    <t>Соисполнитель 
Территориальный орган «Пригородный»</t>
  </si>
  <si>
    <t>Соисполнитель 
Территориальный орган «Чучковский»</t>
  </si>
  <si>
    <t>Соисполнитель 
МКУ "Управление ЖКХ г. Сокола"</t>
  </si>
  <si>
    <t>Соисполнитель 
Управление образования Сокольского муниципального округа</t>
  </si>
  <si>
    <t>Муниципальный проект «Капитальный ремонт и ремонт, проектирование и строительство (реконструкция), содержание автомобильных дорог общего пользования местного значения, мостов и иных транспортных инженерных сооружений в границах Сокольского муниципального округа», в том числе</t>
  </si>
  <si>
    <t>Муниципальный проект «Приобретение специализированной техники», в том числе</t>
  </si>
  <si>
    <t>Муниципальный проект «Профилактика и предупреждение дорожно-транспортных происшествий, в том числе с участием детей», в том числе</t>
  </si>
  <si>
    <t>Выполнены мероприятия по распространению светоотражателей среди дошкольников и учащихся младших классов</t>
  </si>
  <si>
    <t>Приоретены технические средства обучения, наглядных учебных и методических материалов для организаций, осуществляющих обучение детей и работу по профилактике детского дорожно-транспортного травматизма</t>
  </si>
  <si>
    <t>Комплекс процессных мероприятий «Обеспечение деятельности муниципальных казенных учреждений», в том числе</t>
  </si>
  <si>
    <t>Обеспечено выполнение деятельности МКУ «Управление ЖКХ г. Сокола»</t>
  </si>
  <si>
    <t>1.7.1</t>
  </si>
  <si>
    <t>1.7.2</t>
  </si>
  <si>
    <t>1.7.3</t>
  </si>
  <si>
    <t>1.7.4</t>
  </si>
  <si>
    <t>1.8.1</t>
  </si>
  <si>
    <t>1.8.2</t>
  </si>
  <si>
    <t>1.8.3</t>
  </si>
  <si>
    <t>1.8.4</t>
  </si>
  <si>
    <t>1.9.1</t>
  </si>
  <si>
    <t>1.9.2</t>
  </si>
  <si>
    <t>1.9.3</t>
  </si>
  <si>
    <t>1.9.4</t>
  </si>
  <si>
    <t>1.7</t>
  </si>
  <si>
    <t>1.8</t>
  </si>
  <si>
    <t>1.9</t>
  </si>
  <si>
    <t>1.10</t>
  </si>
  <si>
    <t>1.10.1</t>
  </si>
  <si>
    <t>1.10.2</t>
  </si>
  <si>
    <t>1.10.3</t>
  </si>
  <si>
    <t>1.10.4</t>
  </si>
  <si>
    <t>1.11</t>
  </si>
  <si>
    <t>1.11.1</t>
  </si>
  <si>
    <t>1.11.2</t>
  </si>
  <si>
    <t>1.11.3</t>
  </si>
  <si>
    <t>1.11.4</t>
  </si>
  <si>
    <t>1.12</t>
  </si>
  <si>
    <t>1.12.1</t>
  </si>
  <si>
    <t>1.12.2</t>
  </si>
  <si>
    <t>1.12.3</t>
  </si>
  <si>
    <t>1.12.4</t>
  </si>
  <si>
    <t>Выполнен 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округа, МКУ СМО "Управление строительства и ЖКХ"</t>
  </si>
  <si>
    <t>1.13</t>
  </si>
  <si>
    <t>1.13.1</t>
  </si>
  <si>
    <t>1.13.2</t>
  </si>
  <si>
    <t>1.13.3</t>
  </si>
  <si>
    <t>1.13.4</t>
  </si>
  <si>
    <t xml:space="preserve">Обеспечено осуществление дорожной
деятельности в отношении
автомобильных дорог общего
пользования местного значения, МКУ СМО "Управление строительства и ЖКХ"
</t>
  </si>
  <si>
    <t>1.14</t>
  </si>
  <si>
    <t>1.14.1</t>
  </si>
  <si>
    <t>1.14.2</t>
  </si>
  <si>
    <t>1.14.3</t>
  </si>
  <si>
    <t>1.14.4</t>
  </si>
  <si>
    <t xml:space="preserve">Обеспечено осуществление дорожной
деятельности в отношении
автомобильных дорог общего
пользования местного значения, Территориальным органом "Город Сокол"
</t>
  </si>
  <si>
    <t>Обеспечено осуществление дорожной
деятельности в отношении
автомобильных дорог общего
пользования местного значения
для обеспечения подъездов к
земельным участкам,
предоставляемым отдельным
категориям граждан, Территориальным органом "Город Сокол"</t>
  </si>
  <si>
    <t>Приобретена специализированная техника, МКУ СМО "Управление строительства и ЖКХ"</t>
  </si>
  <si>
    <t>Приобретена специализированная техника, Территориальным органом "Город Сокол"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</si>
  <si>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"Город Сокол"</t>
  </si>
  <si>
    <t>Выполнен 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округа, Территориальным органом "Город Сокол"</t>
  </si>
  <si>
    <t>Наименование мероприятия / источника финансового обеспечения</t>
  </si>
  <si>
    <t>1.15</t>
  </si>
  <si>
    <t>1.15.1</t>
  </si>
  <si>
    <t>1.15.2</t>
  </si>
  <si>
    <t>1.15.3</t>
  </si>
  <si>
    <t>1.15.4</t>
  </si>
  <si>
    <t>4. Финансовое обеспечение реализации муниципального проекта «Капитальный ремонт и ремонт, проектирование и строительство (реконструкция), содержание автомобильных дорог общего пользования местного значения, мостов и иных транспортных инженерных сооружений в границах Сокольского муниципального округа»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</si>
</sst>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,##0.0"/>
    <numFmt numFmtId="166" formatCode="0.00000"/>
    <numFmt numFmtId="167" formatCode="0.0000000"/>
    <numFmt numFmtId="168" formatCode="0.000"/>
    <numFmt numFmtId="169" formatCode="0.0000"/>
    <numFmt numFmtId="170" formatCode="0.000000"/>
    <numFmt numFmtId="171" formatCode="#,##0.00000"/>
    <numFmt numFmtId="172" formatCode="0.00000000000"/>
    <numFmt numFmtId="173" formatCode="#,##0.00000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6" fontId="3" fillId="0" borderId="5" xfId="0" applyNumberFormat="1" applyFont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6" fontId="3" fillId="0" borderId="1" xfId="0" applyNumberFormat="1" applyFont="1" applyBorder="1" applyAlignment="1">
      <alignment vertical="top"/>
    </xf>
    <xf numFmtId="169" fontId="3" fillId="0" borderId="5" xfId="0" applyNumberFormat="1" applyFont="1" applyBorder="1" applyAlignment="1">
      <alignment horizontal="center" vertical="center" wrapText="1"/>
    </xf>
    <xf numFmtId="168" fontId="0" fillId="0" borderId="0" xfId="0" applyNumberFormat="1"/>
    <xf numFmtId="169" fontId="0" fillId="0" borderId="0" xfId="0" applyNumberFormat="1"/>
    <xf numFmtId="166" fontId="0" fillId="0" borderId="0" xfId="0" applyNumberFormat="1"/>
    <xf numFmtId="170" fontId="0" fillId="0" borderId="0" xfId="0" applyNumberFormat="1"/>
    <xf numFmtId="166" fontId="3" fillId="0" borderId="8" xfId="0" applyNumberFormat="1" applyFont="1" applyFill="1" applyBorder="1" applyAlignment="1">
      <alignment horizontal="center" vertical="top"/>
    </xf>
    <xf numFmtId="166" fontId="0" fillId="2" borderId="0" xfId="0" applyNumberFormat="1" applyFill="1"/>
    <xf numFmtId="168" fontId="2" fillId="0" borderId="0" xfId="0" applyNumberFormat="1" applyFont="1" applyAlignment="1">
      <alignment vertical="top"/>
    </xf>
    <xf numFmtId="166" fontId="9" fillId="0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right"/>
    </xf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71" fontId="7" fillId="0" borderId="1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vertical="top"/>
    </xf>
    <xf numFmtId="166" fontId="3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center"/>
    </xf>
    <xf numFmtId="171" fontId="11" fillId="2" borderId="1" xfId="0" applyNumberFormat="1" applyFont="1" applyFill="1" applyBorder="1" applyAlignment="1">
      <alignment horizontal="center" vertical="center" wrapText="1"/>
    </xf>
    <xf numFmtId="171" fontId="3" fillId="0" borderId="5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72" fontId="0" fillId="0" borderId="0" xfId="0" applyNumberFormat="1"/>
    <xf numFmtId="166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top"/>
    </xf>
    <xf numFmtId="166" fontId="13" fillId="0" borderId="1" xfId="0" applyNumberFormat="1" applyFont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 vertical="center"/>
    </xf>
    <xf numFmtId="171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70" fontId="3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73" fontId="11" fillId="2" borderId="1" xfId="0" applyNumberFormat="1" applyFont="1" applyFill="1" applyBorder="1" applyAlignment="1">
      <alignment horizontal="center" vertical="center" wrapText="1"/>
    </xf>
    <xf numFmtId="173" fontId="3" fillId="0" borderId="1" xfId="0" applyNumberFormat="1" applyFont="1" applyBorder="1" applyAlignment="1">
      <alignment horizontal="center" vertical="center" wrapText="1"/>
    </xf>
    <xf numFmtId="173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/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/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/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6" fontId="2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top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0" fillId="0" borderId="7" xfId="0" applyNumberFormat="1" applyFont="1" applyBorder="1" applyAlignment="1">
      <alignment horizontal="center" vertical="center" wrapText="1"/>
    </xf>
    <xf numFmtId="166" fontId="0" fillId="0" borderId="6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tabSelected="1" view="pageBreakPreview" topLeftCell="A103" zoomScale="60" zoomScaleNormal="100" workbookViewId="0">
      <selection activeCell="P128" sqref="P128"/>
    </sheetView>
  </sheetViews>
  <sheetFormatPr defaultRowHeight="15.75" x14ac:dyDescent="0.25"/>
  <cols>
    <col min="1" max="1" width="9.140625" style="3"/>
    <col min="2" max="2" width="9.140625" style="64"/>
    <col min="3" max="3" width="37.42578125" style="3" customWidth="1"/>
    <col min="4" max="4" width="13.42578125" style="65" customWidth="1"/>
    <col min="5" max="11" width="16.42578125" style="3" customWidth="1"/>
    <col min="12" max="12" width="11.42578125" style="3" bestFit="1" customWidth="1"/>
    <col min="14" max="14" width="17.85546875" bestFit="1" customWidth="1"/>
  </cols>
  <sheetData>
    <row r="1" spans="2:11" ht="18.75" x14ac:dyDescent="0.25">
      <c r="J1" s="122" t="s">
        <v>134</v>
      </c>
      <c r="K1" s="123"/>
    </row>
    <row r="2" spans="2:11" ht="18.75" x14ac:dyDescent="0.25">
      <c r="J2" s="122" t="s">
        <v>135</v>
      </c>
      <c r="K2" s="123"/>
    </row>
    <row r="3" spans="2:11" ht="18.75" x14ac:dyDescent="0.25">
      <c r="J3" s="122" t="s">
        <v>136</v>
      </c>
      <c r="K3" s="123"/>
    </row>
    <row r="4" spans="2:11" ht="18.75" x14ac:dyDescent="0.25">
      <c r="B4" s="124" t="s">
        <v>137</v>
      </c>
      <c r="C4" s="124"/>
      <c r="D4" s="124"/>
      <c r="E4" s="124"/>
      <c r="F4" s="124"/>
      <c r="G4" s="124"/>
      <c r="H4" s="124"/>
      <c r="I4" s="124"/>
      <c r="J4" s="124"/>
      <c r="K4" s="124"/>
    </row>
    <row r="5" spans="2:11" ht="12" customHeight="1" x14ac:dyDescent="0.25"/>
    <row r="6" spans="2:11" x14ac:dyDescent="0.25">
      <c r="B6" s="125" t="s">
        <v>4</v>
      </c>
      <c r="C6" s="120" t="s">
        <v>138</v>
      </c>
      <c r="D6" s="125" t="s">
        <v>139</v>
      </c>
      <c r="E6" s="125" t="s">
        <v>140</v>
      </c>
      <c r="F6" s="125"/>
      <c r="G6" s="125"/>
      <c r="H6" s="125"/>
      <c r="I6" s="125"/>
      <c r="J6" s="125"/>
      <c r="K6" s="125"/>
    </row>
    <row r="7" spans="2:11" x14ac:dyDescent="0.25">
      <c r="B7" s="126"/>
      <c r="C7" s="120"/>
      <c r="D7" s="125"/>
      <c r="E7" s="54">
        <v>2025</v>
      </c>
      <c r="F7" s="54">
        <v>2026</v>
      </c>
      <c r="G7" s="54">
        <v>2027</v>
      </c>
      <c r="H7" s="54">
        <v>2028</v>
      </c>
      <c r="I7" s="54">
        <v>2029</v>
      </c>
      <c r="J7" s="54">
        <v>2030</v>
      </c>
      <c r="K7" s="54" t="s">
        <v>0</v>
      </c>
    </row>
    <row r="8" spans="2:11" x14ac:dyDescent="0.25">
      <c r="B8" s="5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</row>
    <row r="9" spans="2:11" ht="48.75" customHeight="1" x14ac:dyDescent="0.25">
      <c r="B9" s="54">
        <v>1</v>
      </c>
      <c r="C9" s="120" t="s">
        <v>141</v>
      </c>
      <c r="D9" s="54" t="s">
        <v>142</v>
      </c>
      <c r="E9" s="52">
        <f>SUM(E10:E13)</f>
        <v>586620.94944</v>
      </c>
      <c r="F9" s="52">
        <f t="shared" ref="F9:K9" si="0">SUM(F10:F13)</f>
        <v>92940.160470000017</v>
      </c>
      <c r="G9" s="52">
        <f t="shared" si="0"/>
        <v>87229.658130000011</v>
      </c>
      <c r="H9" s="52">
        <f t="shared" si="0"/>
        <v>66124.137300000002</v>
      </c>
      <c r="I9" s="52">
        <f t="shared" si="0"/>
        <v>66124.137300000002</v>
      </c>
      <c r="J9" s="52">
        <f t="shared" si="0"/>
        <v>66124.137300000002</v>
      </c>
      <c r="K9" s="55">
        <f t="shared" si="0"/>
        <v>965163.17993999994</v>
      </c>
    </row>
    <row r="10" spans="2:11" x14ac:dyDescent="0.25">
      <c r="B10" s="54">
        <v>2</v>
      </c>
      <c r="C10" s="121"/>
      <c r="D10" s="54" t="s">
        <v>70</v>
      </c>
      <c r="E10" s="52">
        <f>E15+E20+E25+E30+E35+E40+E45+E50+E55+E60+E65+E70</f>
        <v>151240.54944</v>
      </c>
      <c r="F10" s="52">
        <f>F15+F20+F25+F30+F35+F40+F45+F50+F55+F60+F65+F70</f>
        <v>72678.860470000014</v>
      </c>
      <c r="G10" s="52">
        <f t="shared" ref="G10:J10" si="1">G15+G20+G25+G30+G35+G40+G45+G50+G55+G60+G65+G70</f>
        <v>66968.358130000008</v>
      </c>
      <c r="H10" s="52">
        <f t="shared" si="1"/>
        <v>66124.137300000002</v>
      </c>
      <c r="I10" s="52">
        <f t="shared" si="1"/>
        <v>66124.137300000002</v>
      </c>
      <c r="J10" s="52">
        <f t="shared" si="1"/>
        <v>66124.137300000002</v>
      </c>
      <c r="K10" s="55">
        <f t="shared" ref="K10:K13" si="2">SUM(E10:J10)</f>
        <v>489260.17994</v>
      </c>
    </row>
    <row r="11" spans="2:11" x14ac:dyDescent="0.25">
      <c r="B11" s="54">
        <v>3</v>
      </c>
      <c r="C11" s="121"/>
      <c r="D11" s="54" t="s">
        <v>71</v>
      </c>
      <c r="E11" s="52">
        <f>E16+E21+E26+E31+E36+E41+E46+E51+E56+E61+E66</f>
        <v>0</v>
      </c>
      <c r="F11" s="52">
        <f>F16+F21+F26+F31+F36+F41+F46+F51+F56+F61+F66</f>
        <v>0</v>
      </c>
      <c r="G11" s="52">
        <f t="shared" ref="G11:J13" si="3">G16+G21+G26+G31+G36+G41+G46+G51+G56+G61+G66</f>
        <v>0</v>
      </c>
      <c r="H11" s="52">
        <f t="shared" si="3"/>
        <v>0</v>
      </c>
      <c r="I11" s="52">
        <f t="shared" si="3"/>
        <v>0</v>
      </c>
      <c r="J11" s="52">
        <f t="shared" si="3"/>
        <v>0</v>
      </c>
      <c r="K11" s="55">
        <f t="shared" si="2"/>
        <v>0</v>
      </c>
    </row>
    <row r="12" spans="2:11" x14ac:dyDescent="0.25">
      <c r="B12" s="54">
        <v>4</v>
      </c>
      <c r="C12" s="121"/>
      <c r="D12" s="54" t="s">
        <v>72</v>
      </c>
      <c r="E12" s="52">
        <f>E17+E22+E27+E32+E37+E42+E47+E52+E57+E62+E67+E72</f>
        <v>435380.39999999997</v>
      </c>
      <c r="F12" s="52">
        <f t="shared" ref="F12:J12" si="4">F17+F22+F27+F32+F37+F42+F47+F52+F57+F62+F67+F72</f>
        <v>20261.3</v>
      </c>
      <c r="G12" s="52">
        <f t="shared" si="4"/>
        <v>20261.3</v>
      </c>
      <c r="H12" s="52">
        <f t="shared" si="4"/>
        <v>0</v>
      </c>
      <c r="I12" s="52">
        <f t="shared" si="4"/>
        <v>0</v>
      </c>
      <c r="J12" s="52">
        <f t="shared" si="4"/>
        <v>0</v>
      </c>
      <c r="K12" s="55">
        <f t="shared" si="2"/>
        <v>475902.99999999994</v>
      </c>
    </row>
    <row r="13" spans="2:11" x14ac:dyDescent="0.25">
      <c r="B13" s="54">
        <v>5</v>
      </c>
      <c r="C13" s="121"/>
      <c r="D13" s="54" t="s">
        <v>73</v>
      </c>
      <c r="E13" s="52">
        <f>E18+E23+E28+E33+E38+E43+E48+E53+E58+E63+E68</f>
        <v>0</v>
      </c>
      <c r="F13" s="52">
        <f>F18+F23+F28+F33+F38+F43+F48+F53+F58+F63+F68</f>
        <v>0</v>
      </c>
      <c r="G13" s="52">
        <f t="shared" si="3"/>
        <v>0</v>
      </c>
      <c r="H13" s="52">
        <f t="shared" si="3"/>
        <v>0</v>
      </c>
      <c r="I13" s="52">
        <f t="shared" si="3"/>
        <v>0</v>
      </c>
      <c r="J13" s="52">
        <f t="shared" si="3"/>
        <v>0</v>
      </c>
      <c r="K13" s="55">
        <f t="shared" si="2"/>
        <v>0</v>
      </c>
    </row>
    <row r="14" spans="2:11" ht="31.5" x14ac:dyDescent="0.25">
      <c r="B14" s="54">
        <v>1</v>
      </c>
      <c r="C14" s="120" t="s">
        <v>143</v>
      </c>
      <c r="D14" s="54" t="s">
        <v>142</v>
      </c>
      <c r="E14" s="52">
        <f>SUM(E15:E18)</f>
        <v>434973.11</v>
      </c>
      <c r="F14" s="52">
        <f t="shared" ref="F14:K14" si="5">SUM(F15:F18)</f>
        <v>3500</v>
      </c>
      <c r="G14" s="52">
        <f t="shared" si="5"/>
        <v>3500</v>
      </c>
      <c r="H14" s="52">
        <f t="shared" si="5"/>
        <v>3500</v>
      </c>
      <c r="I14" s="52">
        <f t="shared" si="5"/>
        <v>3500</v>
      </c>
      <c r="J14" s="52">
        <f t="shared" si="5"/>
        <v>3500</v>
      </c>
      <c r="K14" s="67">
        <f t="shared" si="5"/>
        <v>452473.11</v>
      </c>
    </row>
    <row r="15" spans="2:11" x14ac:dyDescent="0.25">
      <c r="B15" s="54">
        <v>2</v>
      </c>
      <c r="C15" s="121"/>
      <c r="D15" s="54" t="s">
        <v>70</v>
      </c>
      <c r="E15" s="52">
        <v>47907.724399999999</v>
      </c>
      <c r="F15" s="52">
        <v>3500</v>
      </c>
      <c r="G15" s="52">
        <v>3500</v>
      </c>
      <c r="H15" s="52">
        <v>3500</v>
      </c>
      <c r="I15" s="52">
        <v>3500</v>
      </c>
      <c r="J15" s="52">
        <v>3500</v>
      </c>
      <c r="K15" s="55">
        <f t="shared" ref="K15:K18" si="6">SUM(E15:J15)</f>
        <v>65407.724399999999</v>
      </c>
    </row>
    <row r="16" spans="2:11" x14ac:dyDescent="0.25">
      <c r="B16" s="54">
        <v>3</v>
      </c>
      <c r="C16" s="121"/>
      <c r="D16" s="54" t="s">
        <v>71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5">
        <f t="shared" si="6"/>
        <v>0</v>
      </c>
    </row>
    <row r="17" spans="2:12" x14ac:dyDescent="0.25">
      <c r="B17" s="54">
        <v>4</v>
      </c>
      <c r="C17" s="121"/>
      <c r="D17" s="54" t="s">
        <v>72</v>
      </c>
      <c r="E17" s="52">
        <v>387065.38559999998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5">
        <f t="shared" si="6"/>
        <v>387065.38559999998</v>
      </c>
    </row>
    <row r="18" spans="2:12" x14ac:dyDescent="0.25">
      <c r="B18" s="54">
        <v>5</v>
      </c>
      <c r="C18" s="121"/>
      <c r="D18" s="54" t="s">
        <v>73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5">
        <f t="shared" si="6"/>
        <v>0</v>
      </c>
    </row>
    <row r="19" spans="2:12" ht="31.5" x14ac:dyDescent="0.25">
      <c r="B19" s="54">
        <v>1</v>
      </c>
      <c r="C19" s="120" t="s">
        <v>144</v>
      </c>
      <c r="D19" s="54" t="s">
        <v>142</v>
      </c>
      <c r="E19" s="52">
        <f>SUM(E20:E23)</f>
        <v>51268.582119999999</v>
      </c>
      <c r="F19" s="52">
        <f>SUM(F20:F23)</f>
        <v>21105.520829999998</v>
      </c>
      <c r="G19" s="52">
        <f t="shared" ref="G19:K19" si="7">SUM(G20:G23)</f>
        <v>21105.520829999998</v>
      </c>
      <c r="H19" s="52">
        <f t="shared" si="7"/>
        <v>0</v>
      </c>
      <c r="I19" s="52">
        <f t="shared" si="7"/>
        <v>0</v>
      </c>
      <c r="J19" s="52">
        <f t="shared" si="7"/>
        <v>0</v>
      </c>
      <c r="K19" s="55">
        <f t="shared" si="7"/>
        <v>93479.623780000009</v>
      </c>
      <c r="L19" s="68"/>
    </row>
    <row r="20" spans="2:12" x14ac:dyDescent="0.25">
      <c r="B20" s="54">
        <v>2</v>
      </c>
      <c r="C20" s="121"/>
      <c r="D20" s="54" t="s">
        <v>70</v>
      </c>
      <c r="E20" s="52">
        <v>3553.56772</v>
      </c>
      <c r="F20" s="52">
        <v>844.22082999999998</v>
      </c>
      <c r="G20" s="52">
        <v>844.22082999999998</v>
      </c>
      <c r="H20" s="52">
        <v>0</v>
      </c>
      <c r="I20" s="52">
        <v>0</v>
      </c>
      <c r="J20" s="52">
        <v>0</v>
      </c>
      <c r="K20" s="55">
        <f t="shared" ref="K20:K23" si="8">SUM(E20:J20)</f>
        <v>5242.0093800000004</v>
      </c>
    </row>
    <row r="21" spans="2:12" x14ac:dyDescent="0.25">
      <c r="B21" s="54">
        <v>3</v>
      </c>
      <c r="C21" s="121"/>
      <c r="D21" s="54" t="s">
        <v>71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5">
        <f t="shared" si="8"/>
        <v>0</v>
      </c>
    </row>
    <row r="22" spans="2:12" x14ac:dyDescent="0.25">
      <c r="B22" s="54">
        <v>4</v>
      </c>
      <c r="C22" s="121"/>
      <c r="D22" s="54" t="s">
        <v>72</v>
      </c>
      <c r="E22" s="52">
        <v>47715.0144</v>
      </c>
      <c r="F22" s="52">
        <v>20261.3</v>
      </c>
      <c r="G22" s="52">
        <v>20261.3</v>
      </c>
      <c r="H22" s="52">
        <v>0</v>
      </c>
      <c r="I22" s="52">
        <v>0</v>
      </c>
      <c r="J22" s="52">
        <v>0</v>
      </c>
      <c r="K22" s="55">
        <f t="shared" si="8"/>
        <v>88237.614400000006</v>
      </c>
    </row>
    <row r="23" spans="2:12" x14ac:dyDescent="0.25">
      <c r="B23" s="54">
        <v>5</v>
      </c>
      <c r="C23" s="121"/>
      <c r="D23" s="54" t="s">
        <v>73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5">
        <f t="shared" si="8"/>
        <v>0</v>
      </c>
    </row>
    <row r="24" spans="2:12" ht="31.5" x14ac:dyDescent="0.25">
      <c r="B24" s="54">
        <v>1</v>
      </c>
      <c r="C24" s="120" t="s">
        <v>145</v>
      </c>
      <c r="D24" s="54" t="s">
        <v>142</v>
      </c>
      <c r="E24" s="52">
        <f>SUM(E25:E28)</f>
        <v>1549.37482</v>
      </c>
      <c r="F24" s="52">
        <f t="shared" ref="F24:K24" si="9">SUM(F25:F28)</f>
        <v>1806.7636199999999</v>
      </c>
      <c r="G24" s="52">
        <f t="shared" si="9"/>
        <v>1891.37112</v>
      </c>
      <c r="H24" s="52">
        <f t="shared" si="9"/>
        <v>1891.37112</v>
      </c>
      <c r="I24" s="52">
        <f t="shared" si="9"/>
        <v>1891.37112</v>
      </c>
      <c r="J24" s="52">
        <f t="shared" si="9"/>
        <v>1891.37112</v>
      </c>
      <c r="K24" s="52">
        <f t="shared" si="9"/>
        <v>10921.62292</v>
      </c>
    </row>
    <row r="25" spans="2:12" x14ac:dyDescent="0.25">
      <c r="B25" s="54">
        <v>2</v>
      </c>
      <c r="C25" s="121"/>
      <c r="D25" s="54" t="s">
        <v>70</v>
      </c>
      <c r="E25" s="52">
        <v>1549.37482</v>
      </c>
      <c r="F25" s="52">
        <v>1806.7636199999999</v>
      </c>
      <c r="G25" s="52">
        <v>1891.37112</v>
      </c>
      <c r="H25" s="52">
        <v>1891.37112</v>
      </c>
      <c r="I25" s="52">
        <v>1891.37112</v>
      </c>
      <c r="J25" s="52">
        <v>1891.37112</v>
      </c>
      <c r="K25" s="52">
        <f t="shared" ref="K25:K28" si="10">SUM(E25:J25)</f>
        <v>10921.62292</v>
      </c>
    </row>
    <row r="26" spans="2:12" x14ac:dyDescent="0.25">
      <c r="B26" s="54">
        <v>3</v>
      </c>
      <c r="C26" s="121"/>
      <c r="D26" s="54" t="s">
        <v>71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f t="shared" si="10"/>
        <v>0</v>
      </c>
    </row>
    <row r="27" spans="2:12" x14ac:dyDescent="0.25">
      <c r="B27" s="54">
        <v>4</v>
      </c>
      <c r="C27" s="121"/>
      <c r="D27" s="54" t="s">
        <v>72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f t="shared" si="10"/>
        <v>0</v>
      </c>
    </row>
    <row r="28" spans="2:12" x14ac:dyDescent="0.25">
      <c r="B28" s="54">
        <v>5</v>
      </c>
      <c r="C28" s="121"/>
      <c r="D28" s="54" t="s">
        <v>73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f t="shared" si="10"/>
        <v>0</v>
      </c>
    </row>
    <row r="29" spans="2:12" ht="31.5" x14ac:dyDescent="0.25">
      <c r="B29" s="54">
        <v>1</v>
      </c>
      <c r="C29" s="120" t="s">
        <v>146</v>
      </c>
      <c r="D29" s="54" t="s">
        <v>142</v>
      </c>
      <c r="E29" s="52">
        <f>SUM(E30:E33)</f>
        <v>3393.9493400000001</v>
      </c>
      <c r="F29" s="52">
        <f t="shared" ref="F29:K29" si="11">SUM(F30:F33)</f>
        <v>3957.7667900000001</v>
      </c>
      <c r="G29" s="52">
        <f t="shared" si="11"/>
        <v>4143.1019100000003</v>
      </c>
      <c r="H29" s="52">
        <f t="shared" si="11"/>
        <v>4143.1019100000003</v>
      </c>
      <c r="I29" s="52">
        <f t="shared" si="11"/>
        <v>4143.1019100000003</v>
      </c>
      <c r="J29" s="52">
        <f t="shared" si="11"/>
        <v>4143.1019100000003</v>
      </c>
      <c r="K29" s="55">
        <f t="shared" si="11"/>
        <v>23924.123770000006</v>
      </c>
    </row>
    <row r="30" spans="2:12" x14ac:dyDescent="0.25">
      <c r="B30" s="54">
        <v>2</v>
      </c>
      <c r="C30" s="121"/>
      <c r="D30" s="54" t="s">
        <v>70</v>
      </c>
      <c r="E30" s="52">
        <v>3393.9493400000001</v>
      </c>
      <c r="F30" s="52">
        <v>3957.7667900000001</v>
      </c>
      <c r="G30" s="52">
        <v>4143.1019100000003</v>
      </c>
      <c r="H30" s="52">
        <v>4143.1019100000003</v>
      </c>
      <c r="I30" s="52">
        <v>4143.1019100000003</v>
      </c>
      <c r="J30" s="52">
        <v>4143.1019100000003</v>
      </c>
      <c r="K30" s="55">
        <f t="shared" ref="K30:K33" si="12">SUM(E30:J30)</f>
        <v>23924.123770000006</v>
      </c>
    </row>
    <row r="31" spans="2:12" x14ac:dyDescent="0.25">
      <c r="B31" s="54">
        <v>3</v>
      </c>
      <c r="C31" s="121"/>
      <c r="D31" s="54" t="s">
        <v>71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5">
        <f t="shared" si="12"/>
        <v>0</v>
      </c>
    </row>
    <row r="32" spans="2:12" x14ac:dyDescent="0.25">
      <c r="B32" s="54">
        <v>4</v>
      </c>
      <c r="C32" s="121"/>
      <c r="D32" s="54" t="s">
        <v>72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5">
        <f t="shared" si="12"/>
        <v>0</v>
      </c>
    </row>
    <row r="33" spans="2:11" x14ac:dyDescent="0.25">
      <c r="B33" s="54">
        <v>5</v>
      </c>
      <c r="C33" s="121"/>
      <c r="D33" s="54" t="s">
        <v>73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5">
        <f t="shared" si="12"/>
        <v>0</v>
      </c>
    </row>
    <row r="34" spans="2:11" ht="31.5" x14ac:dyDescent="0.25">
      <c r="B34" s="54">
        <v>1</v>
      </c>
      <c r="C34" s="120" t="s">
        <v>147</v>
      </c>
      <c r="D34" s="54" t="s">
        <v>142</v>
      </c>
      <c r="E34" s="52">
        <f>SUM(E35:E38)</f>
        <v>679.66278999999997</v>
      </c>
      <c r="F34" s="52">
        <f t="shared" ref="F34:K34" si="13">SUM(F35:F38)</f>
        <v>792.57129999999995</v>
      </c>
      <c r="G34" s="52">
        <f t="shared" si="13"/>
        <v>829.68598999999995</v>
      </c>
      <c r="H34" s="52">
        <f t="shared" si="13"/>
        <v>829.68598999999995</v>
      </c>
      <c r="I34" s="52">
        <f t="shared" si="13"/>
        <v>829.68598999999995</v>
      </c>
      <c r="J34" s="52">
        <f t="shared" si="13"/>
        <v>829.68598999999995</v>
      </c>
      <c r="K34" s="55">
        <f t="shared" si="13"/>
        <v>4790.9780499999997</v>
      </c>
    </row>
    <row r="35" spans="2:11" x14ac:dyDescent="0.25">
      <c r="B35" s="54">
        <v>2</v>
      </c>
      <c r="C35" s="121"/>
      <c r="D35" s="54" t="s">
        <v>70</v>
      </c>
      <c r="E35" s="52">
        <v>679.66278999999997</v>
      </c>
      <c r="F35" s="52">
        <v>792.57129999999995</v>
      </c>
      <c r="G35" s="52">
        <v>829.68598999999995</v>
      </c>
      <c r="H35" s="52">
        <v>829.68598999999995</v>
      </c>
      <c r="I35" s="52">
        <v>829.68598999999995</v>
      </c>
      <c r="J35" s="52">
        <v>829.68598999999995</v>
      </c>
      <c r="K35" s="55">
        <f t="shared" ref="K35:K38" si="14">SUM(E35:J35)</f>
        <v>4790.9780499999997</v>
      </c>
    </row>
    <row r="36" spans="2:11" x14ac:dyDescent="0.25">
      <c r="B36" s="54">
        <v>3</v>
      </c>
      <c r="C36" s="121"/>
      <c r="D36" s="54" t="s">
        <v>71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5">
        <f t="shared" si="14"/>
        <v>0</v>
      </c>
    </row>
    <row r="37" spans="2:11" x14ac:dyDescent="0.25">
      <c r="B37" s="54">
        <v>4</v>
      </c>
      <c r="C37" s="121"/>
      <c r="D37" s="54" t="s">
        <v>72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5">
        <f t="shared" si="14"/>
        <v>0</v>
      </c>
    </row>
    <row r="38" spans="2:11" x14ac:dyDescent="0.25">
      <c r="B38" s="54">
        <v>5</v>
      </c>
      <c r="C38" s="121"/>
      <c r="D38" s="54" t="s">
        <v>73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5">
        <f t="shared" si="14"/>
        <v>0</v>
      </c>
    </row>
    <row r="39" spans="2:11" ht="31.5" x14ac:dyDescent="0.25">
      <c r="B39" s="54">
        <v>1</v>
      </c>
      <c r="C39" s="120" t="s">
        <v>148</v>
      </c>
      <c r="D39" s="54" t="s">
        <v>142</v>
      </c>
      <c r="E39" s="52">
        <f>SUM(E40:E43)</f>
        <v>1567.4033999999999</v>
      </c>
      <c r="F39" s="52">
        <f t="shared" ref="F39:K39" si="15">SUM(F40:F43)</f>
        <v>1827.78719</v>
      </c>
      <c r="G39" s="52">
        <f t="shared" si="15"/>
        <v>1913.3791799999999</v>
      </c>
      <c r="H39" s="52">
        <f t="shared" si="15"/>
        <v>1913.3791799999999</v>
      </c>
      <c r="I39" s="52">
        <f t="shared" si="15"/>
        <v>1913.3791799999999</v>
      </c>
      <c r="J39" s="52">
        <f t="shared" si="15"/>
        <v>1913.3791799999999</v>
      </c>
      <c r="K39" s="55">
        <f t="shared" si="15"/>
        <v>11048.70731</v>
      </c>
    </row>
    <row r="40" spans="2:11" x14ac:dyDescent="0.25">
      <c r="B40" s="54">
        <v>2</v>
      </c>
      <c r="C40" s="121"/>
      <c r="D40" s="54" t="s">
        <v>70</v>
      </c>
      <c r="E40" s="52">
        <v>1567.4033999999999</v>
      </c>
      <c r="F40" s="52">
        <v>1827.78719</v>
      </c>
      <c r="G40" s="52">
        <v>1913.3791799999999</v>
      </c>
      <c r="H40" s="52">
        <v>1913.3791799999999</v>
      </c>
      <c r="I40" s="52">
        <v>1913.3791799999999</v>
      </c>
      <c r="J40" s="52">
        <v>1913.3791799999999</v>
      </c>
      <c r="K40" s="55">
        <f t="shared" ref="K40:K43" si="16">SUM(E40:J40)</f>
        <v>11048.70731</v>
      </c>
    </row>
    <row r="41" spans="2:11" x14ac:dyDescent="0.25">
      <c r="B41" s="54">
        <v>3</v>
      </c>
      <c r="C41" s="121"/>
      <c r="D41" s="54" t="s">
        <v>71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5">
        <f t="shared" si="16"/>
        <v>0</v>
      </c>
    </row>
    <row r="42" spans="2:11" x14ac:dyDescent="0.25">
      <c r="B42" s="54">
        <v>4</v>
      </c>
      <c r="C42" s="121"/>
      <c r="D42" s="54" t="s">
        <v>72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5">
        <f t="shared" si="16"/>
        <v>0</v>
      </c>
    </row>
    <row r="43" spans="2:11" x14ac:dyDescent="0.25">
      <c r="B43" s="54">
        <v>5</v>
      </c>
      <c r="C43" s="121"/>
      <c r="D43" s="54" t="s">
        <v>73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5">
        <f t="shared" si="16"/>
        <v>0</v>
      </c>
    </row>
    <row r="44" spans="2:11" ht="31.5" x14ac:dyDescent="0.25">
      <c r="B44" s="54">
        <v>1</v>
      </c>
      <c r="C44" s="120" t="s">
        <v>149</v>
      </c>
      <c r="D44" s="54" t="s">
        <v>142</v>
      </c>
      <c r="E44" s="52">
        <f>SUM(E45:E48)</f>
        <v>877.22694000000001</v>
      </c>
      <c r="F44" s="52">
        <f t="shared" ref="F44:K44" si="17">SUM(F45:F48)</f>
        <v>1022.95565</v>
      </c>
      <c r="G44" s="52">
        <f t="shared" si="17"/>
        <v>1070.8588299999999</v>
      </c>
      <c r="H44" s="52">
        <f t="shared" si="17"/>
        <v>1070.8588299999999</v>
      </c>
      <c r="I44" s="52">
        <f t="shared" si="17"/>
        <v>1070.8588299999999</v>
      </c>
      <c r="J44" s="52">
        <f t="shared" si="17"/>
        <v>1070.8588299999999</v>
      </c>
      <c r="K44" s="55">
        <f t="shared" si="17"/>
        <v>6183.6179099999999</v>
      </c>
    </row>
    <row r="45" spans="2:11" x14ac:dyDescent="0.25">
      <c r="B45" s="54">
        <v>2</v>
      </c>
      <c r="C45" s="121"/>
      <c r="D45" s="54" t="s">
        <v>70</v>
      </c>
      <c r="E45" s="52">
        <v>877.22694000000001</v>
      </c>
      <c r="F45" s="52">
        <v>1022.95565</v>
      </c>
      <c r="G45" s="52">
        <v>1070.8588299999999</v>
      </c>
      <c r="H45" s="52">
        <v>1070.8588299999999</v>
      </c>
      <c r="I45" s="52">
        <v>1070.8588299999999</v>
      </c>
      <c r="J45" s="52">
        <v>1070.8588299999999</v>
      </c>
      <c r="K45" s="55">
        <f t="shared" ref="K45:K48" si="18">SUM(E45:J45)</f>
        <v>6183.6179099999999</v>
      </c>
    </row>
    <row r="46" spans="2:11" x14ac:dyDescent="0.25">
      <c r="B46" s="54">
        <v>3</v>
      </c>
      <c r="C46" s="121"/>
      <c r="D46" s="54" t="s">
        <v>71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5">
        <f t="shared" si="18"/>
        <v>0</v>
      </c>
    </row>
    <row r="47" spans="2:11" x14ac:dyDescent="0.25">
      <c r="B47" s="54">
        <v>4</v>
      </c>
      <c r="C47" s="121"/>
      <c r="D47" s="54" t="s">
        <v>72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5">
        <f t="shared" si="18"/>
        <v>0</v>
      </c>
    </row>
    <row r="48" spans="2:11" x14ac:dyDescent="0.25">
      <c r="B48" s="54">
        <v>5</v>
      </c>
      <c r="C48" s="121"/>
      <c r="D48" s="54" t="s">
        <v>73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5">
        <f t="shared" si="18"/>
        <v>0</v>
      </c>
    </row>
    <row r="49" spans="2:11" ht="31.5" x14ac:dyDescent="0.25">
      <c r="B49" s="54">
        <v>1</v>
      </c>
      <c r="C49" s="120" t="s">
        <v>150</v>
      </c>
      <c r="D49" s="54" t="s">
        <v>142</v>
      </c>
      <c r="E49" s="52">
        <f>SUM(E50:E53)</f>
        <v>481.26366000000002</v>
      </c>
      <c r="F49" s="52">
        <f t="shared" ref="F49:K49" si="19">SUM(F50:F53)</f>
        <v>561.21324000000004</v>
      </c>
      <c r="G49" s="52">
        <f t="shared" si="19"/>
        <v>587.49384999999995</v>
      </c>
      <c r="H49" s="52">
        <f t="shared" si="19"/>
        <v>587.49384999999995</v>
      </c>
      <c r="I49" s="52">
        <f t="shared" si="19"/>
        <v>587.49384999999995</v>
      </c>
      <c r="J49" s="52">
        <f t="shared" si="19"/>
        <v>587.49384999999995</v>
      </c>
      <c r="K49" s="55">
        <f t="shared" si="19"/>
        <v>3392.4522999999995</v>
      </c>
    </row>
    <row r="50" spans="2:11" x14ac:dyDescent="0.25">
      <c r="B50" s="54">
        <v>2</v>
      </c>
      <c r="C50" s="121"/>
      <c r="D50" s="54" t="s">
        <v>70</v>
      </c>
      <c r="E50" s="52">
        <v>481.26366000000002</v>
      </c>
      <c r="F50" s="52">
        <v>561.21324000000004</v>
      </c>
      <c r="G50" s="52">
        <v>587.49384999999995</v>
      </c>
      <c r="H50" s="52">
        <v>587.49384999999995</v>
      </c>
      <c r="I50" s="52">
        <v>587.49384999999995</v>
      </c>
      <c r="J50" s="52">
        <v>587.49384999999995</v>
      </c>
      <c r="K50" s="55">
        <f t="shared" ref="K50:K53" si="20">SUM(E50:J50)</f>
        <v>3392.4522999999995</v>
      </c>
    </row>
    <row r="51" spans="2:11" x14ac:dyDescent="0.25">
      <c r="B51" s="54">
        <v>3</v>
      </c>
      <c r="C51" s="121"/>
      <c r="D51" s="54" t="s">
        <v>71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5">
        <f t="shared" si="20"/>
        <v>0</v>
      </c>
    </row>
    <row r="52" spans="2:11" x14ac:dyDescent="0.25">
      <c r="B52" s="54">
        <v>4</v>
      </c>
      <c r="C52" s="121"/>
      <c r="D52" s="54" t="s">
        <v>72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5">
        <f t="shared" si="20"/>
        <v>0</v>
      </c>
    </row>
    <row r="53" spans="2:11" x14ac:dyDescent="0.25">
      <c r="B53" s="54">
        <v>5</v>
      </c>
      <c r="C53" s="121"/>
      <c r="D53" s="54" t="s">
        <v>73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5">
        <f t="shared" si="20"/>
        <v>0</v>
      </c>
    </row>
    <row r="54" spans="2:11" ht="31.5" x14ac:dyDescent="0.25">
      <c r="B54" s="54">
        <v>1</v>
      </c>
      <c r="C54" s="120" t="s">
        <v>151</v>
      </c>
      <c r="D54" s="54" t="s">
        <v>142</v>
      </c>
      <c r="E54" s="52">
        <f>SUM(E55:E58)</f>
        <v>3136.56367</v>
      </c>
      <c r="F54" s="52">
        <f t="shared" ref="F54:K54" si="21">SUM(F55:F58)</f>
        <v>3657.62311</v>
      </c>
      <c r="G54" s="52">
        <f t="shared" si="21"/>
        <v>3828.9030299999999</v>
      </c>
      <c r="H54" s="52">
        <f t="shared" si="21"/>
        <v>3828.9030299999999</v>
      </c>
      <c r="I54" s="52">
        <f t="shared" si="21"/>
        <v>3828.9030299999999</v>
      </c>
      <c r="J54" s="52">
        <f t="shared" si="21"/>
        <v>3828.9030299999999</v>
      </c>
      <c r="K54" s="55">
        <f t="shared" si="21"/>
        <v>22109.798900000002</v>
      </c>
    </row>
    <row r="55" spans="2:11" x14ac:dyDescent="0.25">
      <c r="B55" s="54">
        <v>2</v>
      </c>
      <c r="C55" s="121"/>
      <c r="D55" s="54" t="s">
        <v>70</v>
      </c>
      <c r="E55" s="52">
        <v>3136.56367</v>
      </c>
      <c r="F55" s="52">
        <v>3657.62311</v>
      </c>
      <c r="G55" s="52">
        <v>3828.9030299999999</v>
      </c>
      <c r="H55" s="52">
        <v>3828.9030299999999</v>
      </c>
      <c r="I55" s="52">
        <v>3828.9030299999999</v>
      </c>
      <c r="J55" s="52">
        <v>3828.9030299999999</v>
      </c>
      <c r="K55" s="55">
        <f t="shared" ref="K55:K58" si="22">SUM(E55:J55)</f>
        <v>22109.798900000002</v>
      </c>
    </row>
    <row r="56" spans="2:11" x14ac:dyDescent="0.25">
      <c r="B56" s="54">
        <v>3</v>
      </c>
      <c r="C56" s="121"/>
      <c r="D56" s="54" t="s">
        <v>71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5">
        <f t="shared" si="22"/>
        <v>0</v>
      </c>
    </row>
    <row r="57" spans="2:11" x14ac:dyDescent="0.25">
      <c r="B57" s="54">
        <v>4</v>
      </c>
      <c r="C57" s="121"/>
      <c r="D57" s="54" t="s">
        <v>72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5">
        <f t="shared" si="22"/>
        <v>0</v>
      </c>
    </row>
    <row r="58" spans="2:11" x14ac:dyDescent="0.25">
      <c r="B58" s="54">
        <v>5</v>
      </c>
      <c r="C58" s="121"/>
      <c r="D58" s="54" t="s">
        <v>73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5">
        <f t="shared" si="22"/>
        <v>0</v>
      </c>
    </row>
    <row r="59" spans="2:11" ht="31.5" x14ac:dyDescent="0.25">
      <c r="B59" s="54">
        <v>1</v>
      </c>
      <c r="C59" s="120" t="s">
        <v>152</v>
      </c>
      <c r="D59" s="54" t="s">
        <v>142</v>
      </c>
      <c r="E59" s="52">
        <f>SUM(E60:E63)</f>
        <v>913.55538000000001</v>
      </c>
      <c r="F59" s="52">
        <f t="shared" ref="F59:K59" si="23">SUM(F60:F63)</f>
        <v>1065.3190999999999</v>
      </c>
      <c r="G59" s="52">
        <f t="shared" si="23"/>
        <v>1115.2060899999999</v>
      </c>
      <c r="H59" s="52">
        <f t="shared" si="23"/>
        <v>1115.2060899999999</v>
      </c>
      <c r="I59" s="52">
        <f t="shared" si="23"/>
        <v>1115.2060899999999</v>
      </c>
      <c r="J59" s="52">
        <f t="shared" si="23"/>
        <v>1115.2060899999999</v>
      </c>
      <c r="K59" s="55">
        <f t="shared" si="23"/>
        <v>6439.6988399999991</v>
      </c>
    </row>
    <row r="60" spans="2:11" x14ac:dyDescent="0.25">
      <c r="B60" s="54">
        <v>2</v>
      </c>
      <c r="C60" s="121"/>
      <c r="D60" s="54" t="s">
        <v>70</v>
      </c>
      <c r="E60" s="52">
        <v>913.55538000000001</v>
      </c>
      <c r="F60" s="52">
        <v>1065.3190999999999</v>
      </c>
      <c r="G60" s="52">
        <v>1115.2060899999999</v>
      </c>
      <c r="H60" s="52">
        <v>1115.2060899999999</v>
      </c>
      <c r="I60" s="52">
        <v>1115.2060899999999</v>
      </c>
      <c r="J60" s="52">
        <v>1115.2060899999999</v>
      </c>
      <c r="K60" s="55">
        <f t="shared" ref="K60:K63" si="24">SUM(E60:J60)</f>
        <v>6439.6988399999991</v>
      </c>
    </row>
    <row r="61" spans="2:11" x14ac:dyDescent="0.25">
      <c r="B61" s="54">
        <v>3</v>
      </c>
      <c r="C61" s="121"/>
      <c r="D61" s="54" t="s">
        <v>71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5">
        <f t="shared" si="24"/>
        <v>0</v>
      </c>
    </row>
    <row r="62" spans="2:11" x14ac:dyDescent="0.25">
      <c r="B62" s="54">
        <v>4</v>
      </c>
      <c r="C62" s="121"/>
      <c r="D62" s="54" t="s">
        <v>72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5">
        <f t="shared" si="24"/>
        <v>0</v>
      </c>
    </row>
    <row r="63" spans="2:11" x14ac:dyDescent="0.25">
      <c r="B63" s="54">
        <v>5</v>
      </c>
      <c r="C63" s="121"/>
      <c r="D63" s="54" t="s">
        <v>73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5">
        <f t="shared" si="24"/>
        <v>0</v>
      </c>
    </row>
    <row r="64" spans="2:11" ht="31.5" x14ac:dyDescent="0.25">
      <c r="B64" s="54">
        <v>1</v>
      </c>
      <c r="C64" s="120" t="s">
        <v>153</v>
      </c>
      <c r="D64" s="54" t="s">
        <v>142</v>
      </c>
      <c r="E64" s="52">
        <f>SUM(E65:E68)</f>
        <v>87156.037299999996</v>
      </c>
      <c r="F64" s="52">
        <f t="shared" ref="F64:K64" si="25">SUM(F65:F68)</f>
        <v>53618.539640000003</v>
      </c>
      <c r="G64" s="52">
        <f t="shared" si="25"/>
        <v>47220.037300000004</v>
      </c>
      <c r="H64" s="52">
        <f t="shared" si="25"/>
        <v>47220.037300000004</v>
      </c>
      <c r="I64" s="52">
        <f t="shared" si="25"/>
        <v>47220.037300000004</v>
      </c>
      <c r="J64" s="52">
        <f t="shared" si="25"/>
        <v>47220.037300000004</v>
      </c>
      <c r="K64" s="55">
        <f t="shared" si="25"/>
        <v>329654.72614000004</v>
      </c>
    </row>
    <row r="65" spans="2:14" x14ac:dyDescent="0.25">
      <c r="B65" s="54">
        <v>2</v>
      </c>
      <c r="C65" s="121"/>
      <c r="D65" s="54" t="s">
        <v>70</v>
      </c>
      <c r="E65" s="52">
        <v>87156.037299999996</v>
      </c>
      <c r="F65" s="52">
        <v>53618.539640000003</v>
      </c>
      <c r="G65" s="52">
        <v>47220.037300000004</v>
      </c>
      <c r="H65" s="117">
        <v>47220.037300000004</v>
      </c>
      <c r="I65" s="117">
        <v>47220.037300000004</v>
      </c>
      <c r="J65" s="117">
        <v>47220.037300000004</v>
      </c>
      <c r="K65" s="55">
        <f t="shared" ref="K65:K68" si="26">SUM(E65:J65)</f>
        <v>329654.72614000004</v>
      </c>
    </row>
    <row r="66" spans="2:14" x14ac:dyDescent="0.25">
      <c r="B66" s="54">
        <v>3</v>
      </c>
      <c r="C66" s="121"/>
      <c r="D66" s="54" t="s">
        <v>71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5">
        <f t="shared" si="26"/>
        <v>0</v>
      </c>
    </row>
    <row r="67" spans="2:14" x14ac:dyDescent="0.25">
      <c r="B67" s="54">
        <v>4</v>
      </c>
      <c r="C67" s="121"/>
      <c r="D67" s="54" t="s">
        <v>72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5">
        <f t="shared" si="26"/>
        <v>0</v>
      </c>
    </row>
    <row r="68" spans="2:14" x14ac:dyDescent="0.25">
      <c r="B68" s="54">
        <v>5</v>
      </c>
      <c r="C68" s="121"/>
      <c r="D68" s="54" t="s">
        <v>73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5">
        <f t="shared" si="26"/>
        <v>0</v>
      </c>
    </row>
    <row r="69" spans="2:14" ht="31.5" x14ac:dyDescent="0.25">
      <c r="B69" s="54">
        <v>1</v>
      </c>
      <c r="C69" s="120" t="s">
        <v>154</v>
      </c>
      <c r="D69" s="54" t="s">
        <v>142</v>
      </c>
      <c r="E69" s="52">
        <f>SUM(E70:E73)</f>
        <v>624.22001999999998</v>
      </c>
      <c r="F69" s="52">
        <f t="shared" ref="F69:K69" si="27">SUM(F70:F73)</f>
        <v>24.1</v>
      </c>
      <c r="G69" s="52">
        <f t="shared" si="27"/>
        <v>24.1</v>
      </c>
      <c r="H69" s="52">
        <f t="shared" si="27"/>
        <v>24.1</v>
      </c>
      <c r="I69" s="52">
        <f t="shared" si="27"/>
        <v>24.1</v>
      </c>
      <c r="J69" s="52">
        <f t="shared" si="27"/>
        <v>24.1</v>
      </c>
      <c r="K69" s="55">
        <f t="shared" si="27"/>
        <v>744.72001999999998</v>
      </c>
    </row>
    <row r="70" spans="2:14" x14ac:dyDescent="0.25">
      <c r="B70" s="54">
        <v>2</v>
      </c>
      <c r="C70" s="121"/>
      <c r="D70" s="54" t="s">
        <v>70</v>
      </c>
      <c r="E70" s="52">
        <v>24.220020000000002</v>
      </c>
      <c r="F70" s="52">
        <v>24.1</v>
      </c>
      <c r="G70" s="52">
        <v>24.1</v>
      </c>
      <c r="H70" s="52">
        <v>24.1</v>
      </c>
      <c r="I70" s="52">
        <v>24.1</v>
      </c>
      <c r="J70" s="52">
        <v>24.1</v>
      </c>
      <c r="K70" s="55">
        <f t="shared" ref="K70:K73" si="28">SUM(E70:J70)</f>
        <v>144.72001999999998</v>
      </c>
    </row>
    <row r="71" spans="2:14" x14ac:dyDescent="0.25">
      <c r="B71" s="54">
        <v>3</v>
      </c>
      <c r="C71" s="121"/>
      <c r="D71" s="54" t="s">
        <v>71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5">
        <f t="shared" si="28"/>
        <v>0</v>
      </c>
    </row>
    <row r="72" spans="2:14" x14ac:dyDescent="0.25">
      <c r="B72" s="54">
        <v>4</v>
      </c>
      <c r="C72" s="121"/>
      <c r="D72" s="54" t="s">
        <v>72</v>
      </c>
      <c r="E72" s="52">
        <v>600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5">
        <f t="shared" si="28"/>
        <v>600</v>
      </c>
    </row>
    <row r="73" spans="2:14" x14ac:dyDescent="0.25">
      <c r="B73" s="54">
        <v>5</v>
      </c>
      <c r="C73" s="121"/>
      <c r="D73" s="54" t="s">
        <v>73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5">
        <f t="shared" si="28"/>
        <v>0</v>
      </c>
    </row>
    <row r="74" spans="2:14" ht="31.5" x14ac:dyDescent="0.25">
      <c r="B74" s="69">
        <v>1</v>
      </c>
      <c r="C74" s="130" t="s">
        <v>155</v>
      </c>
      <c r="D74" s="54" t="s">
        <v>142</v>
      </c>
      <c r="E74" s="58">
        <f>E75+E77</f>
        <v>487747.48711999995</v>
      </c>
      <c r="F74" s="118">
        <f>F75+F77</f>
        <v>57068.315829999992</v>
      </c>
      <c r="G74" s="118">
        <f t="shared" ref="G74:J74" si="29">G75+G77</f>
        <v>57756.315829999992</v>
      </c>
      <c r="H74" s="118">
        <f t="shared" si="29"/>
        <v>36650.794999999998</v>
      </c>
      <c r="I74" s="118">
        <f t="shared" si="29"/>
        <v>36650.794999999998</v>
      </c>
      <c r="J74" s="118">
        <f t="shared" si="29"/>
        <v>36650.794999999998</v>
      </c>
      <c r="K74" s="58">
        <f>K75+K77</f>
        <v>225799.39961999995</v>
      </c>
    </row>
    <row r="75" spans="2:14" x14ac:dyDescent="0.25">
      <c r="B75" s="69">
        <v>2</v>
      </c>
      <c r="C75" s="131"/>
      <c r="D75" s="54" t="s">
        <v>70</v>
      </c>
      <c r="E75" s="70">
        <f>E80+E85+E90+E100+E95</f>
        <v>52967.087119999997</v>
      </c>
      <c r="F75" s="70">
        <f t="shared" ref="F75:J75" si="30">F80+F85+F90+F100+F95</f>
        <v>36807.015829999997</v>
      </c>
      <c r="G75" s="70">
        <f t="shared" si="30"/>
        <v>37495.015829999997</v>
      </c>
      <c r="H75" s="70">
        <f t="shared" si="30"/>
        <v>36650.794999999998</v>
      </c>
      <c r="I75" s="70">
        <f t="shared" si="30"/>
        <v>36650.794999999998</v>
      </c>
      <c r="J75" s="70">
        <f t="shared" si="30"/>
        <v>36650.794999999998</v>
      </c>
      <c r="K75" s="70">
        <f t="shared" ref="K75" si="31">K80+K85+K90+K100</f>
        <v>217752.49961999996</v>
      </c>
    </row>
    <row r="76" spans="2:14" x14ac:dyDescent="0.25">
      <c r="B76" s="69">
        <v>3</v>
      </c>
      <c r="C76" s="131"/>
      <c r="D76" s="54" t="s">
        <v>71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</row>
    <row r="77" spans="2:14" x14ac:dyDescent="0.25">
      <c r="B77" s="69">
        <v>4</v>
      </c>
      <c r="C77" s="131"/>
      <c r="D77" s="54" t="s">
        <v>72</v>
      </c>
      <c r="E77" s="70">
        <f>E92+E102+E97+E87+E82</f>
        <v>434780.39999999997</v>
      </c>
      <c r="F77" s="70">
        <f t="shared" ref="F77:J77" si="32">F92+F102+F97+F87+F82</f>
        <v>20261.3</v>
      </c>
      <c r="G77" s="70">
        <f t="shared" si="32"/>
        <v>20261.3</v>
      </c>
      <c r="H77" s="70">
        <f t="shared" si="32"/>
        <v>0</v>
      </c>
      <c r="I77" s="70">
        <f t="shared" si="32"/>
        <v>0</v>
      </c>
      <c r="J77" s="70">
        <f t="shared" si="32"/>
        <v>0</v>
      </c>
      <c r="K77" s="55">
        <f>K92+K102</f>
        <v>8046.9000000000005</v>
      </c>
    </row>
    <row r="78" spans="2:14" ht="86.25" customHeight="1" x14ac:dyDescent="0.25">
      <c r="B78" s="69">
        <v>5</v>
      </c>
      <c r="C78" s="131"/>
      <c r="D78" s="54" t="s">
        <v>73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N78" s="71"/>
    </row>
    <row r="79" spans="2:14" ht="31.5" x14ac:dyDescent="0.25">
      <c r="B79" s="69">
        <v>1</v>
      </c>
      <c r="C79" s="132" t="s">
        <v>92</v>
      </c>
      <c r="D79" s="54" t="s">
        <v>142</v>
      </c>
      <c r="E79" s="72">
        <v>29259.794999999998</v>
      </c>
      <c r="F79" s="72">
        <v>31352.794999999998</v>
      </c>
      <c r="G79" s="72">
        <v>32040.794999999998</v>
      </c>
      <c r="H79" s="72">
        <v>32040.794999999998</v>
      </c>
      <c r="I79" s="72">
        <v>32040.794999999998</v>
      </c>
      <c r="J79" s="72">
        <v>32040.794999999998</v>
      </c>
      <c r="K79" s="55">
        <f>E79+F79+G79+H79+I79+J79</f>
        <v>188775.76999999996</v>
      </c>
    </row>
    <row r="80" spans="2:14" x14ac:dyDescent="0.25">
      <c r="B80" s="69">
        <v>2</v>
      </c>
      <c r="C80" s="133"/>
      <c r="D80" s="54" t="s">
        <v>70</v>
      </c>
      <c r="E80" s="72">
        <v>29259.794999999998</v>
      </c>
      <c r="F80" s="72">
        <v>31352.794999999998</v>
      </c>
      <c r="G80" s="72">
        <v>32040.794999999998</v>
      </c>
      <c r="H80" s="72">
        <v>32040.794999999998</v>
      </c>
      <c r="I80" s="72">
        <v>32040.794999999998</v>
      </c>
      <c r="J80" s="72">
        <v>32040.794999999998</v>
      </c>
      <c r="K80" s="55">
        <f>E80+F80+G80+H80+I80+J80</f>
        <v>188775.76999999996</v>
      </c>
    </row>
    <row r="81" spans="2:11" x14ac:dyDescent="0.25">
      <c r="B81" s="69">
        <v>3</v>
      </c>
      <c r="C81" s="133"/>
      <c r="D81" s="54" t="s">
        <v>71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2:11" x14ac:dyDescent="0.25">
      <c r="B82" s="69">
        <v>4</v>
      </c>
      <c r="C82" s="133"/>
      <c r="D82" s="54" t="s">
        <v>72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f t="shared" ref="K82" si="33">SUM(E82:J82)</f>
        <v>0</v>
      </c>
    </row>
    <row r="83" spans="2:11" x14ac:dyDescent="0.25">
      <c r="B83" s="69">
        <v>5</v>
      </c>
      <c r="C83" s="133"/>
      <c r="D83" s="54" t="s">
        <v>73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2:11" ht="31.5" x14ac:dyDescent="0.25">
      <c r="B84" s="69">
        <v>1</v>
      </c>
      <c r="C84" s="120" t="s">
        <v>81</v>
      </c>
      <c r="D84" s="54" t="s">
        <v>142</v>
      </c>
      <c r="E84" s="55">
        <v>1110</v>
      </c>
      <c r="F84" s="55">
        <v>1110</v>
      </c>
      <c r="G84" s="55">
        <v>1110</v>
      </c>
      <c r="H84" s="55">
        <v>1110</v>
      </c>
      <c r="I84" s="55">
        <v>1110</v>
      </c>
      <c r="J84" s="55">
        <v>1110</v>
      </c>
      <c r="K84" s="55">
        <f>E84+F84+G84+H84+I84+J84</f>
        <v>6660</v>
      </c>
    </row>
    <row r="85" spans="2:11" x14ac:dyDescent="0.25">
      <c r="B85" s="69">
        <v>2</v>
      </c>
      <c r="C85" s="131"/>
      <c r="D85" s="54" t="s">
        <v>70</v>
      </c>
      <c r="E85" s="55">
        <v>1110</v>
      </c>
      <c r="F85" s="55">
        <v>1110</v>
      </c>
      <c r="G85" s="55">
        <v>1110</v>
      </c>
      <c r="H85" s="55">
        <v>1110</v>
      </c>
      <c r="I85" s="55">
        <v>1110</v>
      </c>
      <c r="J85" s="55">
        <v>1110</v>
      </c>
      <c r="K85" s="55">
        <f>E85+F85+G85+H85+I85+J85</f>
        <v>6660</v>
      </c>
    </row>
    <row r="86" spans="2:11" x14ac:dyDescent="0.25">
      <c r="B86" s="69">
        <v>3</v>
      </c>
      <c r="C86" s="131"/>
      <c r="D86" s="54" t="s">
        <v>71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2:11" x14ac:dyDescent="0.25">
      <c r="B87" s="69">
        <v>4</v>
      </c>
      <c r="C87" s="131"/>
      <c r="D87" s="54" t="s">
        <v>72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  <row r="88" spans="2:11" x14ac:dyDescent="0.25">
      <c r="B88" s="69">
        <v>5</v>
      </c>
      <c r="C88" s="131"/>
      <c r="D88" s="54" t="s">
        <v>73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</row>
    <row r="89" spans="2:11" ht="57.75" customHeight="1" x14ac:dyDescent="0.25">
      <c r="B89" s="69">
        <v>1</v>
      </c>
      <c r="C89" s="134" t="s">
        <v>82</v>
      </c>
      <c r="D89" s="54" t="s">
        <v>142</v>
      </c>
      <c r="E89" s="58">
        <f>E90+E92</f>
        <v>4481.4421199999997</v>
      </c>
      <c r="F89" s="58">
        <f>F90+F92</f>
        <v>3500</v>
      </c>
      <c r="G89" s="58">
        <f>G90</f>
        <v>3500</v>
      </c>
      <c r="H89" s="58">
        <f>H90</f>
        <v>3500</v>
      </c>
      <c r="I89" s="58">
        <f>I90</f>
        <v>3500</v>
      </c>
      <c r="J89" s="58">
        <f>J90</f>
        <v>3500</v>
      </c>
      <c r="K89" s="58">
        <f>K90+K92</f>
        <v>21981.44212</v>
      </c>
    </row>
    <row r="90" spans="2:11" ht="18" customHeight="1" x14ac:dyDescent="0.25">
      <c r="B90" s="69">
        <v>2</v>
      </c>
      <c r="C90" s="135"/>
      <c r="D90" s="54" t="s">
        <v>70</v>
      </c>
      <c r="E90" s="74">
        <v>4481.4421199999997</v>
      </c>
      <c r="F90" s="74">
        <v>3500</v>
      </c>
      <c r="G90" s="74">
        <v>3500</v>
      </c>
      <c r="H90" s="74">
        <v>3500</v>
      </c>
      <c r="I90" s="74">
        <v>3500</v>
      </c>
      <c r="J90" s="74">
        <v>3500</v>
      </c>
      <c r="K90" s="74">
        <f>E90+F90+G90+H90+I90+J90</f>
        <v>21981.44212</v>
      </c>
    </row>
    <row r="91" spans="2:11" x14ac:dyDescent="0.25">
      <c r="B91" s="69">
        <v>3</v>
      </c>
      <c r="C91" s="135"/>
      <c r="D91" s="54" t="s">
        <v>71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</row>
    <row r="92" spans="2:11" x14ac:dyDescent="0.25">
      <c r="B92" s="69">
        <v>4</v>
      </c>
      <c r="C92" s="135"/>
      <c r="D92" s="54" t="s">
        <v>72</v>
      </c>
      <c r="E92" s="55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f>E92+F92</f>
        <v>0</v>
      </c>
    </row>
    <row r="93" spans="2:11" ht="54" customHeight="1" x14ac:dyDescent="0.25">
      <c r="B93" s="69">
        <v>5</v>
      </c>
      <c r="C93" s="135"/>
      <c r="D93" s="54" t="s">
        <v>73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f t="shared" ref="K93" si="34">E93+F93</f>
        <v>0</v>
      </c>
    </row>
    <row r="94" spans="2:11" ht="50.25" customHeight="1" x14ac:dyDescent="0.25">
      <c r="B94" s="69">
        <v>1</v>
      </c>
      <c r="C94" s="127" t="s">
        <v>107</v>
      </c>
      <c r="D94" s="54" t="s">
        <v>142</v>
      </c>
      <c r="E94" s="55">
        <f>E95+E96+E97+E98</f>
        <v>450102.1875</v>
      </c>
      <c r="F94" s="55">
        <f t="shared" ref="F94:K94" si="35">F95+F96+F97+F98</f>
        <v>18311.458330000001</v>
      </c>
      <c r="G94" s="55">
        <f t="shared" si="35"/>
        <v>18311.458330000001</v>
      </c>
      <c r="H94" s="55">
        <f t="shared" si="35"/>
        <v>0</v>
      </c>
      <c r="I94" s="55">
        <f t="shared" si="35"/>
        <v>0</v>
      </c>
      <c r="J94" s="55">
        <f t="shared" si="35"/>
        <v>0</v>
      </c>
      <c r="K94" s="55">
        <f t="shared" si="35"/>
        <v>486725.10415999999</v>
      </c>
    </row>
    <row r="95" spans="2:11" x14ac:dyDescent="0.25">
      <c r="B95" s="69">
        <v>2</v>
      </c>
      <c r="C95" s="128"/>
      <c r="D95" s="54" t="s">
        <v>70</v>
      </c>
      <c r="E95" s="55">
        <v>18004.087500000001</v>
      </c>
      <c r="F95" s="55">
        <v>732.45833000000005</v>
      </c>
      <c r="G95" s="55">
        <v>732.45833000000005</v>
      </c>
      <c r="H95" s="55">
        <v>0</v>
      </c>
      <c r="I95" s="55">
        <v>0</v>
      </c>
      <c r="J95" s="55">
        <v>0</v>
      </c>
      <c r="K95" s="55">
        <f>E95+F95+G95</f>
        <v>19469.004160000004</v>
      </c>
    </row>
    <row r="96" spans="2:11" x14ac:dyDescent="0.25">
      <c r="B96" s="69">
        <v>3</v>
      </c>
      <c r="C96" s="128"/>
      <c r="D96" s="54" t="s">
        <v>71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</row>
    <row r="97" spans="2:11" x14ac:dyDescent="0.25">
      <c r="B97" s="69">
        <v>4</v>
      </c>
      <c r="C97" s="128"/>
      <c r="D97" s="54" t="s">
        <v>72</v>
      </c>
      <c r="E97" s="61">
        <v>432098.1</v>
      </c>
      <c r="F97" s="61">
        <v>17579</v>
      </c>
      <c r="G97" s="61">
        <v>17579</v>
      </c>
      <c r="H97" s="61">
        <v>0</v>
      </c>
      <c r="I97" s="61">
        <v>0</v>
      </c>
      <c r="J97" s="61">
        <v>0</v>
      </c>
      <c r="K97" s="55">
        <f>E97+F97+G97+H97+I97+J97</f>
        <v>467256.1</v>
      </c>
    </row>
    <row r="98" spans="2:11" x14ac:dyDescent="0.25">
      <c r="B98" s="69">
        <v>5</v>
      </c>
      <c r="C98" s="129"/>
      <c r="D98" s="54" t="s">
        <v>73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</row>
    <row r="99" spans="2:11" ht="31.5" x14ac:dyDescent="0.25">
      <c r="B99" s="69">
        <v>1</v>
      </c>
      <c r="C99" s="120" t="s">
        <v>84</v>
      </c>
      <c r="D99" s="54" t="s">
        <v>142</v>
      </c>
      <c r="E99" s="74">
        <f>E100+E102</f>
        <v>2794.0625</v>
      </c>
      <c r="F99" s="74">
        <f>F100+F102</f>
        <v>2794.0625</v>
      </c>
      <c r="G99" s="74">
        <f>G100+G102</f>
        <v>2794.0625</v>
      </c>
      <c r="H99" s="74">
        <f t="shared" ref="H99:J99" si="36">H100+H102</f>
        <v>0</v>
      </c>
      <c r="I99" s="74">
        <f t="shared" si="36"/>
        <v>0</v>
      </c>
      <c r="J99" s="74">
        <f t="shared" si="36"/>
        <v>0</v>
      </c>
      <c r="K99" s="74">
        <f>K100+K102</f>
        <v>8382.1875</v>
      </c>
    </row>
    <row r="100" spans="2:11" x14ac:dyDescent="0.25">
      <c r="B100" s="69">
        <v>2</v>
      </c>
      <c r="C100" s="138"/>
      <c r="D100" s="54" t="s">
        <v>70</v>
      </c>
      <c r="E100" s="74">
        <v>111.7625</v>
      </c>
      <c r="F100" s="74">
        <v>111.7625</v>
      </c>
      <c r="G100" s="74">
        <v>111.7625</v>
      </c>
      <c r="H100" s="74">
        <v>0</v>
      </c>
      <c r="I100" s="74">
        <v>0</v>
      </c>
      <c r="J100" s="74">
        <v>0</v>
      </c>
      <c r="K100" s="74">
        <f>E100+F100+G100</f>
        <v>335.28750000000002</v>
      </c>
    </row>
    <row r="101" spans="2:11" x14ac:dyDescent="0.25">
      <c r="B101" s="69">
        <v>3</v>
      </c>
      <c r="C101" s="138"/>
      <c r="D101" s="54" t="s">
        <v>71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</row>
    <row r="102" spans="2:11" x14ac:dyDescent="0.25">
      <c r="B102" s="69">
        <v>4</v>
      </c>
      <c r="C102" s="138"/>
      <c r="D102" s="54" t="s">
        <v>72</v>
      </c>
      <c r="E102" s="74">
        <v>2682.3</v>
      </c>
      <c r="F102" s="74">
        <v>2682.3</v>
      </c>
      <c r="G102" s="74">
        <v>2682.3</v>
      </c>
      <c r="H102" s="74">
        <v>0</v>
      </c>
      <c r="I102" s="74">
        <v>0</v>
      </c>
      <c r="J102" s="74">
        <v>0</v>
      </c>
      <c r="K102" s="74">
        <f>E102+F102+G102</f>
        <v>8046.9000000000005</v>
      </c>
    </row>
    <row r="103" spans="2:11" ht="72.75" customHeight="1" x14ac:dyDescent="0.25">
      <c r="B103" s="69">
        <v>5</v>
      </c>
      <c r="C103" s="138"/>
      <c r="D103" s="54" t="s">
        <v>73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</row>
    <row r="104" spans="2:11" ht="28.5" customHeight="1" x14ac:dyDescent="0.25">
      <c r="B104" s="69">
        <v>1</v>
      </c>
      <c r="C104" s="130" t="s">
        <v>156</v>
      </c>
      <c r="D104" s="54" t="s">
        <v>142</v>
      </c>
      <c r="E104" s="58">
        <f>E105</f>
        <v>75963.935679999995</v>
      </c>
      <c r="F104" s="58">
        <f t="shared" ref="F104:K104" si="37">F105</f>
        <v>13562.43802</v>
      </c>
      <c r="G104" s="58">
        <f t="shared" si="37"/>
        <v>7163.9356799999996</v>
      </c>
      <c r="H104" s="58">
        <f t="shared" si="37"/>
        <v>0</v>
      </c>
      <c r="I104" s="58">
        <f t="shared" si="37"/>
        <v>0</v>
      </c>
      <c r="J104" s="58">
        <f t="shared" si="37"/>
        <v>0</v>
      </c>
      <c r="K104" s="58">
        <f t="shared" si="37"/>
        <v>96690.309379999992</v>
      </c>
    </row>
    <row r="105" spans="2:11" ht="18.75" customHeight="1" x14ac:dyDescent="0.25">
      <c r="B105" s="69">
        <v>2</v>
      </c>
      <c r="C105" s="136"/>
      <c r="D105" s="54" t="s">
        <v>70</v>
      </c>
      <c r="E105" s="74">
        <v>75963.935679999995</v>
      </c>
      <c r="F105" s="74">
        <v>13562.43802</v>
      </c>
      <c r="G105" s="74">
        <v>7163.9356799999996</v>
      </c>
      <c r="H105" s="74">
        <f t="shared" ref="H105:J105" si="38">H110</f>
        <v>0</v>
      </c>
      <c r="I105" s="74">
        <f t="shared" si="38"/>
        <v>0</v>
      </c>
      <c r="J105" s="74">
        <f t="shared" si="38"/>
        <v>0</v>
      </c>
      <c r="K105" s="74">
        <f>E105+F105+G105</f>
        <v>96690.309379999992</v>
      </c>
    </row>
    <row r="106" spans="2:11" ht="13.5" customHeight="1" x14ac:dyDescent="0.25">
      <c r="B106" s="69">
        <v>3</v>
      </c>
      <c r="C106" s="136"/>
      <c r="D106" s="54" t="s">
        <v>71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</row>
    <row r="107" spans="2:11" x14ac:dyDescent="0.25">
      <c r="B107" s="69">
        <v>4</v>
      </c>
      <c r="C107" s="136"/>
      <c r="D107" s="54" t="s">
        <v>72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</row>
    <row r="108" spans="2:11" x14ac:dyDescent="0.25">
      <c r="B108" s="69">
        <v>5</v>
      </c>
      <c r="C108" s="136"/>
      <c r="D108" s="54" t="s">
        <v>73</v>
      </c>
      <c r="E108" s="74">
        <v>0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</row>
    <row r="109" spans="2:11" ht="33" customHeight="1" x14ac:dyDescent="0.25">
      <c r="B109" s="69">
        <v>1</v>
      </c>
      <c r="C109" s="130" t="s">
        <v>85</v>
      </c>
      <c r="D109" s="54" t="s">
        <v>142</v>
      </c>
      <c r="E109" s="58">
        <f>E110</f>
        <v>75963.935679999995</v>
      </c>
      <c r="F109" s="58">
        <f t="shared" ref="F109:J109" si="39">F110</f>
        <v>13562.43802</v>
      </c>
      <c r="G109" s="58">
        <f t="shared" si="39"/>
        <v>7163.9356799999996</v>
      </c>
      <c r="H109" s="58">
        <f t="shared" si="39"/>
        <v>0</v>
      </c>
      <c r="I109" s="58">
        <f t="shared" si="39"/>
        <v>0</v>
      </c>
      <c r="J109" s="58">
        <f t="shared" si="39"/>
        <v>0</v>
      </c>
      <c r="K109" s="58">
        <f>K110</f>
        <v>96690.309379999992</v>
      </c>
    </row>
    <row r="110" spans="2:11" x14ac:dyDescent="0.25">
      <c r="B110" s="69">
        <v>2</v>
      </c>
      <c r="C110" s="139"/>
      <c r="D110" s="54" t="s">
        <v>70</v>
      </c>
      <c r="E110" s="74">
        <v>75963.935679999995</v>
      </c>
      <c r="F110" s="74">
        <v>13562.43802</v>
      </c>
      <c r="G110" s="74">
        <v>7163.9356799999996</v>
      </c>
      <c r="H110" s="74">
        <v>0</v>
      </c>
      <c r="I110" s="74">
        <v>0</v>
      </c>
      <c r="J110" s="74">
        <v>0</v>
      </c>
      <c r="K110" s="74">
        <f>E110+F110+G110+H110+I110+J110</f>
        <v>96690.309379999992</v>
      </c>
    </row>
    <row r="111" spans="2:11" x14ac:dyDescent="0.25">
      <c r="B111" s="69">
        <v>3</v>
      </c>
      <c r="C111" s="139"/>
      <c r="D111" s="54" t="s">
        <v>71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</row>
    <row r="112" spans="2:11" x14ac:dyDescent="0.25">
      <c r="B112" s="69">
        <v>4</v>
      </c>
      <c r="C112" s="139"/>
      <c r="D112" s="54" t="s">
        <v>72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</row>
    <row r="113" spans="2:11" x14ac:dyDescent="0.25">
      <c r="B113" s="69">
        <v>5</v>
      </c>
      <c r="C113" s="139"/>
      <c r="D113" s="54" t="s">
        <v>73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</row>
    <row r="114" spans="2:11" ht="31.5" x14ac:dyDescent="0.25">
      <c r="B114" s="69">
        <v>1</v>
      </c>
      <c r="C114" s="140" t="s">
        <v>157</v>
      </c>
      <c r="D114" s="54" t="s">
        <v>142</v>
      </c>
      <c r="E114" s="75">
        <f>E115+E117</f>
        <v>624.22001999999998</v>
      </c>
      <c r="F114" s="58">
        <f t="shared" ref="F114:K114" si="40">F115+F117</f>
        <v>24.1</v>
      </c>
      <c r="G114" s="58">
        <f t="shared" si="40"/>
        <v>24.1</v>
      </c>
      <c r="H114" s="58">
        <f t="shared" si="40"/>
        <v>24.1</v>
      </c>
      <c r="I114" s="58">
        <f t="shared" si="40"/>
        <v>24.1</v>
      </c>
      <c r="J114" s="58">
        <f t="shared" si="40"/>
        <v>24.1</v>
      </c>
      <c r="K114" s="58">
        <f t="shared" si="40"/>
        <v>744.72001999999998</v>
      </c>
    </row>
    <row r="115" spans="2:11" x14ac:dyDescent="0.25">
      <c r="B115" s="69">
        <v>2</v>
      </c>
      <c r="C115" s="141"/>
      <c r="D115" s="54" t="s">
        <v>70</v>
      </c>
      <c r="E115" s="75">
        <f>E120+E125</f>
        <v>24.220020000000002</v>
      </c>
      <c r="F115" s="58">
        <v>24.1</v>
      </c>
      <c r="G115" s="58">
        <v>24.1</v>
      </c>
      <c r="H115" s="58">
        <v>24.1</v>
      </c>
      <c r="I115" s="58">
        <v>24.1</v>
      </c>
      <c r="J115" s="58">
        <v>24.1</v>
      </c>
      <c r="K115" s="58">
        <f>E115+F115+G115+H115+I115+J115</f>
        <v>144.72001999999998</v>
      </c>
    </row>
    <row r="116" spans="2:11" x14ac:dyDescent="0.25">
      <c r="B116" s="69">
        <v>3</v>
      </c>
      <c r="C116" s="141"/>
      <c r="D116" s="54" t="s">
        <v>71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f t="shared" ref="K116:K118" si="41">SUM(E116:J116)</f>
        <v>0</v>
      </c>
    </row>
    <row r="117" spans="2:11" x14ac:dyDescent="0.25">
      <c r="B117" s="69">
        <v>4</v>
      </c>
      <c r="C117" s="141"/>
      <c r="D117" s="54" t="s">
        <v>72</v>
      </c>
      <c r="E117" s="55">
        <f>E122+E127</f>
        <v>600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f>E117</f>
        <v>600</v>
      </c>
    </row>
    <row r="118" spans="2:11" x14ac:dyDescent="0.25">
      <c r="B118" s="69">
        <v>5</v>
      </c>
      <c r="C118" s="141"/>
      <c r="D118" s="54" t="s">
        <v>73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f t="shared" si="41"/>
        <v>0</v>
      </c>
    </row>
    <row r="119" spans="2:11" ht="31.5" x14ac:dyDescent="0.25">
      <c r="B119" s="69">
        <v>1</v>
      </c>
      <c r="C119" s="140" t="s">
        <v>158</v>
      </c>
      <c r="D119" s="54" t="s">
        <v>142</v>
      </c>
      <c r="E119" s="55">
        <f t="shared" ref="E119:J119" si="42">SUM(E120:E123)</f>
        <v>24.1</v>
      </c>
      <c r="F119" s="55">
        <f t="shared" si="42"/>
        <v>24.1</v>
      </c>
      <c r="G119" s="55">
        <f t="shared" si="42"/>
        <v>24.1</v>
      </c>
      <c r="H119" s="55">
        <f t="shared" si="42"/>
        <v>24.1</v>
      </c>
      <c r="I119" s="55">
        <f t="shared" si="42"/>
        <v>24.1</v>
      </c>
      <c r="J119" s="55">
        <f t="shared" si="42"/>
        <v>24.1</v>
      </c>
      <c r="K119" s="55">
        <f t="shared" ref="K119:K123" si="43">SUM(E119:J119)</f>
        <v>144.6</v>
      </c>
    </row>
    <row r="120" spans="2:11" x14ac:dyDescent="0.25">
      <c r="B120" s="69">
        <v>2</v>
      </c>
      <c r="C120" s="142"/>
      <c r="D120" s="54" t="s">
        <v>70</v>
      </c>
      <c r="E120" s="76">
        <v>24.1</v>
      </c>
      <c r="F120" s="76">
        <v>24.1</v>
      </c>
      <c r="G120" s="77">
        <v>24.1</v>
      </c>
      <c r="H120" s="77">
        <v>24.1</v>
      </c>
      <c r="I120" s="77">
        <v>24.1</v>
      </c>
      <c r="J120" s="77">
        <v>24.1</v>
      </c>
      <c r="K120" s="55">
        <f t="shared" si="43"/>
        <v>144.6</v>
      </c>
    </row>
    <row r="121" spans="2:11" x14ac:dyDescent="0.25">
      <c r="B121" s="69">
        <v>3</v>
      </c>
      <c r="C121" s="142"/>
      <c r="D121" s="54" t="s">
        <v>71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f t="shared" si="43"/>
        <v>0</v>
      </c>
    </row>
    <row r="122" spans="2:11" x14ac:dyDescent="0.25">
      <c r="B122" s="69">
        <v>4</v>
      </c>
      <c r="C122" s="142"/>
      <c r="D122" s="54" t="s">
        <v>72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f t="shared" si="43"/>
        <v>0</v>
      </c>
    </row>
    <row r="123" spans="2:11" x14ac:dyDescent="0.25">
      <c r="B123" s="69">
        <v>5</v>
      </c>
      <c r="C123" s="142"/>
      <c r="D123" s="54" t="s">
        <v>73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f t="shared" si="43"/>
        <v>0</v>
      </c>
    </row>
    <row r="124" spans="2:11" ht="31.5" x14ac:dyDescent="0.25">
      <c r="B124" s="69">
        <v>1</v>
      </c>
      <c r="C124" s="143" t="s">
        <v>159</v>
      </c>
      <c r="D124" s="54" t="s">
        <v>142</v>
      </c>
      <c r="E124" s="55">
        <f>E125+E127</f>
        <v>600.12001999999995</v>
      </c>
      <c r="F124" s="55">
        <f t="shared" ref="F124:K124" si="44">F125+F127</f>
        <v>0</v>
      </c>
      <c r="G124" s="55">
        <f t="shared" si="44"/>
        <v>0</v>
      </c>
      <c r="H124" s="55">
        <f t="shared" si="44"/>
        <v>0</v>
      </c>
      <c r="I124" s="55">
        <f t="shared" si="44"/>
        <v>0</v>
      </c>
      <c r="J124" s="55">
        <f t="shared" si="44"/>
        <v>0</v>
      </c>
      <c r="K124" s="55">
        <f t="shared" si="44"/>
        <v>600.12001999999995</v>
      </c>
    </row>
    <row r="125" spans="2:11" x14ac:dyDescent="0.25">
      <c r="B125" s="69">
        <v>2</v>
      </c>
      <c r="C125" s="144"/>
      <c r="D125" s="54" t="s">
        <v>70</v>
      </c>
      <c r="E125" s="55">
        <v>0.12002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f>E125+F125+G125+H125+I125+J125</f>
        <v>0.12002</v>
      </c>
    </row>
    <row r="126" spans="2:11" x14ac:dyDescent="0.25">
      <c r="B126" s="69">
        <v>3</v>
      </c>
      <c r="C126" s="144"/>
      <c r="D126" s="54" t="s">
        <v>71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</row>
    <row r="127" spans="2:11" x14ac:dyDescent="0.25">
      <c r="B127" s="69">
        <v>4</v>
      </c>
      <c r="C127" s="144"/>
      <c r="D127" s="54" t="s">
        <v>72</v>
      </c>
      <c r="E127" s="55">
        <v>600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f>E127+F127+G127+H127+I127+J127</f>
        <v>600</v>
      </c>
    </row>
    <row r="128" spans="2:11" ht="43.5" customHeight="1" x14ac:dyDescent="0.25">
      <c r="B128" s="69">
        <v>5</v>
      </c>
      <c r="C128" s="145"/>
      <c r="D128" s="54" t="s">
        <v>73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</row>
    <row r="129" spans="2:11" ht="31.5" x14ac:dyDescent="0.25">
      <c r="B129" s="69">
        <v>1</v>
      </c>
      <c r="C129" s="130" t="s">
        <v>160</v>
      </c>
      <c r="D129" s="54" t="s">
        <v>142</v>
      </c>
      <c r="E129" s="78">
        <f>E130</f>
        <v>22285.306619999999</v>
      </c>
      <c r="F129" s="78">
        <f t="shared" ref="F129:J129" si="45">F130</f>
        <v>22285.306619999999</v>
      </c>
      <c r="G129" s="78">
        <f t="shared" si="45"/>
        <v>22285.306619999999</v>
      </c>
      <c r="H129" s="78">
        <f t="shared" si="45"/>
        <v>22285.306619999999</v>
      </c>
      <c r="I129" s="78">
        <f t="shared" si="45"/>
        <v>22285.306619999999</v>
      </c>
      <c r="J129" s="78">
        <f t="shared" si="45"/>
        <v>22285.306619999999</v>
      </c>
      <c r="K129" s="78">
        <f>E129+F129+G129+H129+I129+J129</f>
        <v>133711.83971999999</v>
      </c>
    </row>
    <row r="130" spans="2:11" x14ac:dyDescent="0.25">
      <c r="B130" s="69">
        <v>2</v>
      </c>
      <c r="C130" s="136"/>
      <c r="D130" s="54" t="s">
        <v>70</v>
      </c>
      <c r="E130" s="79">
        <v>22285.306619999999</v>
      </c>
      <c r="F130" s="79">
        <v>22285.306619999999</v>
      </c>
      <c r="G130" s="79">
        <v>22285.306619999999</v>
      </c>
      <c r="H130" s="79">
        <v>22285.306619999999</v>
      </c>
      <c r="I130" s="79">
        <v>22285.306619999999</v>
      </c>
      <c r="J130" s="79">
        <v>22285.306619999999</v>
      </c>
      <c r="K130" s="78">
        <f>E130+F130+G130+H130+I130+J130</f>
        <v>133711.83971999999</v>
      </c>
    </row>
    <row r="131" spans="2:11" x14ac:dyDescent="0.25">
      <c r="B131" s="69">
        <v>3</v>
      </c>
      <c r="C131" s="136"/>
      <c r="D131" s="54" t="s">
        <v>71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</row>
    <row r="132" spans="2:11" x14ac:dyDescent="0.25">
      <c r="B132" s="69">
        <v>4</v>
      </c>
      <c r="C132" s="136"/>
      <c r="D132" s="54" t="s">
        <v>72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</row>
    <row r="133" spans="2:11" x14ac:dyDescent="0.25">
      <c r="B133" s="69">
        <v>5</v>
      </c>
      <c r="C133" s="136"/>
      <c r="D133" s="54" t="s">
        <v>73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</row>
    <row r="134" spans="2:11" ht="31.5" x14ac:dyDescent="0.25">
      <c r="B134" s="69">
        <v>1</v>
      </c>
      <c r="C134" s="130" t="s">
        <v>161</v>
      </c>
      <c r="D134" s="54" t="s">
        <v>142</v>
      </c>
      <c r="E134" s="78">
        <f>E135</f>
        <v>22285.306619999999</v>
      </c>
      <c r="F134" s="78">
        <f t="shared" ref="F134:J134" si="46">F135</f>
        <v>22285.306619999999</v>
      </c>
      <c r="G134" s="78">
        <f t="shared" si="46"/>
        <v>22285.306619999999</v>
      </c>
      <c r="H134" s="78">
        <f t="shared" si="46"/>
        <v>22285.306619999999</v>
      </c>
      <c r="I134" s="78">
        <f t="shared" si="46"/>
        <v>22285.306619999999</v>
      </c>
      <c r="J134" s="78">
        <f t="shared" si="46"/>
        <v>22285.306619999999</v>
      </c>
      <c r="K134" s="78">
        <f>E134+F134+G134+H134+I134+J134</f>
        <v>133711.83971999999</v>
      </c>
    </row>
    <row r="135" spans="2:11" x14ac:dyDescent="0.25">
      <c r="B135" s="69">
        <v>2</v>
      </c>
      <c r="C135" s="137"/>
      <c r="D135" s="54" t="s">
        <v>70</v>
      </c>
      <c r="E135" s="79">
        <v>22285.306619999999</v>
      </c>
      <c r="F135" s="79">
        <v>22285.306619999999</v>
      </c>
      <c r="G135" s="79">
        <v>22285.306619999999</v>
      </c>
      <c r="H135" s="79">
        <v>22285.306619999999</v>
      </c>
      <c r="I135" s="79">
        <v>22285.306619999999</v>
      </c>
      <c r="J135" s="79">
        <v>22285.306619999999</v>
      </c>
      <c r="K135" s="79">
        <f>E135+F135+G135+H135+I135+J135</f>
        <v>133711.83971999999</v>
      </c>
    </row>
    <row r="136" spans="2:11" x14ac:dyDescent="0.25">
      <c r="B136" s="69">
        <v>3</v>
      </c>
      <c r="C136" s="137"/>
      <c r="D136" s="54" t="s">
        <v>71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</row>
    <row r="137" spans="2:11" x14ac:dyDescent="0.25">
      <c r="B137" s="69">
        <v>4</v>
      </c>
      <c r="C137" s="137"/>
      <c r="D137" s="54" t="s">
        <v>72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</row>
    <row r="138" spans="2:11" x14ac:dyDescent="0.25">
      <c r="B138" s="69">
        <v>5</v>
      </c>
      <c r="C138" s="137"/>
      <c r="D138" s="54" t="s">
        <v>73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</row>
    <row r="139" spans="2:11" x14ac:dyDescent="0.25">
      <c r="B139" s="80"/>
      <c r="C139" s="81"/>
      <c r="D139" s="80"/>
      <c r="E139" s="81"/>
      <c r="F139" s="81"/>
      <c r="G139" s="81"/>
      <c r="H139" s="81"/>
      <c r="I139" s="81"/>
      <c r="J139" s="81"/>
      <c r="K139" s="81"/>
    </row>
    <row r="140" spans="2:11" x14ac:dyDescent="0.25">
      <c r="B140" s="80"/>
      <c r="C140" s="81"/>
      <c r="D140" s="80"/>
      <c r="E140" s="81"/>
      <c r="F140" s="81"/>
      <c r="G140" s="81"/>
      <c r="H140" s="81"/>
      <c r="I140" s="81"/>
      <c r="J140" s="81"/>
      <c r="K140" s="81"/>
    </row>
    <row r="141" spans="2:11" x14ac:dyDescent="0.25">
      <c r="B141" s="80"/>
      <c r="C141" s="81"/>
      <c r="D141" s="80"/>
      <c r="E141" s="81"/>
      <c r="F141" s="81"/>
      <c r="G141" s="81"/>
      <c r="H141" s="81"/>
      <c r="I141" s="81"/>
      <c r="J141" s="81"/>
      <c r="K141" s="81"/>
    </row>
    <row r="142" spans="2:11" x14ac:dyDescent="0.25">
      <c r="B142" s="80"/>
      <c r="C142" s="81"/>
      <c r="D142" s="80"/>
      <c r="E142" s="81"/>
      <c r="F142" s="81"/>
      <c r="G142" s="81"/>
      <c r="H142" s="81"/>
      <c r="I142" s="81"/>
      <c r="J142" s="81"/>
      <c r="K142" s="81"/>
    </row>
    <row r="143" spans="2:11" x14ac:dyDescent="0.25">
      <c r="B143" s="80"/>
      <c r="C143" s="81"/>
      <c r="D143" s="80"/>
      <c r="E143" s="81"/>
      <c r="F143" s="81"/>
      <c r="G143" s="81"/>
      <c r="H143" s="81"/>
      <c r="I143" s="81"/>
      <c r="J143" s="81"/>
      <c r="K143" s="81"/>
    </row>
    <row r="144" spans="2:11" x14ac:dyDescent="0.25">
      <c r="B144" s="80"/>
      <c r="C144" s="81"/>
      <c r="D144" s="80"/>
      <c r="E144" s="81"/>
      <c r="F144" s="81"/>
      <c r="G144" s="81"/>
      <c r="H144" s="81"/>
      <c r="I144" s="81"/>
      <c r="J144" s="81"/>
      <c r="K144" s="81"/>
    </row>
    <row r="145" spans="2:11" x14ac:dyDescent="0.25">
      <c r="B145" s="80"/>
      <c r="C145" s="81"/>
      <c r="D145" s="80"/>
      <c r="E145" s="81"/>
      <c r="F145" s="81"/>
      <c r="G145" s="81"/>
      <c r="H145" s="81"/>
      <c r="I145" s="81"/>
      <c r="J145" s="81"/>
      <c r="K145" s="81"/>
    </row>
    <row r="146" spans="2:11" x14ac:dyDescent="0.25">
      <c r="B146" s="80"/>
      <c r="C146" s="81"/>
      <c r="D146" s="80"/>
      <c r="E146" s="81"/>
      <c r="F146" s="81"/>
      <c r="G146" s="81"/>
      <c r="H146" s="81"/>
      <c r="I146" s="81"/>
      <c r="J146" s="81"/>
      <c r="K146" s="81"/>
    </row>
    <row r="147" spans="2:11" x14ac:dyDescent="0.25">
      <c r="B147" s="80"/>
      <c r="C147" s="81"/>
      <c r="D147" s="80"/>
      <c r="E147" s="81"/>
      <c r="F147" s="81"/>
      <c r="G147" s="81"/>
      <c r="H147" s="81"/>
      <c r="I147" s="81"/>
      <c r="J147" s="81"/>
      <c r="K147" s="81"/>
    </row>
    <row r="148" spans="2:11" x14ac:dyDescent="0.25">
      <c r="B148" s="80"/>
      <c r="C148" s="81"/>
      <c r="D148" s="80"/>
      <c r="E148" s="81"/>
      <c r="F148" s="81"/>
      <c r="G148" s="81"/>
      <c r="H148" s="81"/>
      <c r="I148" s="81"/>
      <c r="J148" s="81"/>
      <c r="K148" s="81"/>
    </row>
    <row r="149" spans="2:11" x14ac:dyDescent="0.25">
      <c r="B149" s="80"/>
      <c r="C149" s="81"/>
      <c r="D149" s="80"/>
      <c r="E149" s="81"/>
      <c r="F149" s="81"/>
      <c r="G149" s="81"/>
      <c r="H149" s="81"/>
      <c r="I149" s="81"/>
      <c r="J149" s="81"/>
      <c r="K149" s="81"/>
    </row>
    <row r="150" spans="2:11" x14ac:dyDescent="0.25">
      <c r="B150" s="80"/>
      <c r="C150" s="81"/>
      <c r="D150" s="80"/>
      <c r="E150" s="81"/>
      <c r="F150" s="81"/>
      <c r="G150" s="81"/>
      <c r="H150" s="81"/>
      <c r="I150" s="81"/>
      <c r="J150" s="81"/>
      <c r="K150" s="81"/>
    </row>
    <row r="151" spans="2:11" x14ac:dyDescent="0.25">
      <c r="B151" s="80"/>
      <c r="C151" s="81"/>
      <c r="D151" s="80"/>
      <c r="E151" s="81"/>
      <c r="F151" s="81"/>
      <c r="G151" s="81"/>
      <c r="H151" s="81"/>
      <c r="I151" s="81"/>
      <c r="J151" s="81"/>
      <c r="K151" s="81"/>
    </row>
    <row r="152" spans="2:11" x14ac:dyDescent="0.25">
      <c r="B152" s="80"/>
      <c r="C152" s="81"/>
      <c r="D152" s="80"/>
      <c r="E152" s="81"/>
      <c r="F152" s="81"/>
      <c r="G152" s="81"/>
      <c r="H152" s="81"/>
      <c r="I152" s="81"/>
      <c r="J152" s="81"/>
      <c r="K152" s="81"/>
    </row>
    <row r="153" spans="2:11" x14ac:dyDescent="0.25">
      <c r="B153" s="80"/>
      <c r="C153" s="81"/>
      <c r="D153" s="80"/>
      <c r="E153" s="81"/>
      <c r="F153" s="81"/>
      <c r="G153" s="81"/>
      <c r="H153" s="81"/>
      <c r="I153" s="81"/>
      <c r="J153" s="81"/>
      <c r="K153" s="81"/>
    </row>
    <row r="154" spans="2:11" x14ac:dyDescent="0.25">
      <c r="B154" s="80"/>
      <c r="C154" s="81"/>
      <c r="D154" s="80"/>
      <c r="E154" s="81"/>
      <c r="F154" s="81"/>
      <c r="G154" s="81"/>
      <c r="H154" s="81"/>
      <c r="I154" s="81"/>
      <c r="J154" s="81"/>
      <c r="K154" s="81"/>
    </row>
    <row r="155" spans="2:11" x14ac:dyDescent="0.25">
      <c r="B155" s="80"/>
      <c r="C155" s="81"/>
      <c r="D155" s="80"/>
      <c r="E155" s="81"/>
      <c r="F155" s="81"/>
      <c r="G155" s="81"/>
      <c r="H155" s="81"/>
      <c r="I155" s="81"/>
      <c r="J155" s="81"/>
      <c r="K155" s="81"/>
    </row>
    <row r="156" spans="2:11" x14ac:dyDescent="0.25">
      <c r="B156" s="80"/>
      <c r="C156" s="81"/>
      <c r="D156" s="80"/>
      <c r="E156" s="81"/>
      <c r="F156" s="81"/>
      <c r="G156" s="81"/>
      <c r="H156" s="81"/>
      <c r="I156" s="81"/>
      <c r="J156" s="81"/>
      <c r="K156" s="81"/>
    </row>
    <row r="157" spans="2:11" x14ac:dyDescent="0.25">
      <c r="B157" s="80"/>
      <c r="C157" s="81"/>
      <c r="D157" s="80"/>
      <c r="E157" s="81"/>
      <c r="F157" s="81"/>
      <c r="G157" s="81"/>
      <c r="H157" s="81"/>
      <c r="I157" s="81"/>
      <c r="J157" s="81"/>
      <c r="K157" s="81"/>
    </row>
    <row r="158" spans="2:11" x14ac:dyDescent="0.25">
      <c r="B158" s="80"/>
      <c r="C158" s="81"/>
      <c r="D158" s="80"/>
      <c r="E158" s="81"/>
      <c r="F158" s="81"/>
      <c r="G158" s="81"/>
      <c r="H158" s="81"/>
      <c r="I158" s="81"/>
      <c r="J158" s="81"/>
      <c r="K158" s="81"/>
    </row>
    <row r="159" spans="2:11" x14ac:dyDescent="0.25">
      <c r="B159" s="80"/>
      <c r="C159" s="81"/>
      <c r="D159" s="80"/>
      <c r="E159" s="81"/>
      <c r="F159" s="81"/>
      <c r="G159" s="81"/>
      <c r="H159" s="81"/>
      <c r="I159" s="81"/>
      <c r="J159" s="81"/>
      <c r="K159" s="81"/>
    </row>
    <row r="160" spans="2:11" x14ac:dyDescent="0.25">
      <c r="B160" s="80"/>
      <c r="C160" s="81"/>
      <c r="D160" s="80"/>
      <c r="E160" s="81"/>
      <c r="F160" s="81"/>
      <c r="G160" s="81"/>
      <c r="H160" s="81"/>
      <c r="I160" s="81"/>
      <c r="J160" s="81"/>
      <c r="K160" s="81"/>
    </row>
    <row r="161" spans="2:11" x14ac:dyDescent="0.25">
      <c r="B161" s="80"/>
      <c r="C161" s="81"/>
      <c r="D161" s="80"/>
      <c r="E161" s="81"/>
      <c r="F161" s="81"/>
      <c r="G161" s="81"/>
      <c r="H161" s="81"/>
      <c r="I161" s="81"/>
      <c r="J161" s="81"/>
      <c r="K161" s="81"/>
    </row>
    <row r="162" spans="2:11" x14ac:dyDescent="0.25">
      <c r="B162" s="80"/>
      <c r="C162" s="82"/>
      <c r="D162" s="83"/>
      <c r="E162" s="82"/>
      <c r="F162" s="82"/>
      <c r="G162" s="82"/>
      <c r="H162" s="82"/>
      <c r="I162" s="82"/>
      <c r="J162" s="82"/>
      <c r="K162" s="82"/>
    </row>
    <row r="163" spans="2:11" x14ac:dyDescent="0.25">
      <c r="B163" s="80"/>
      <c r="C163" s="82"/>
      <c r="D163" s="83"/>
      <c r="E163" s="82"/>
      <c r="F163" s="82"/>
      <c r="G163" s="82"/>
      <c r="H163" s="82"/>
      <c r="I163" s="82"/>
      <c r="J163" s="82"/>
      <c r="K163" s="82"/>
    </row>
    <row r="164" spans="2:11" x14ac:dyDescent="0.25">
      <c r="B164" s="80"/>
      <c r="C164" s="82"/>
      <c r="D164" s="83"/>
      <c r="E164" s="82"/>
      <c r="F164" s="82"/>
      <c r="G164" s="82"/>
      <c r="H164" s="82"/>
      <c r="I164" s="82"/>
      <c r="J164" s="82"/>
      <c r="K164" s="82"/>
    </row>
    <row r="165" spans="2:11" x14ac:dyDescent="0.25">
      <c r="B165" s="80"/>
      <c r="C165" s="82"/>
      <c r="D165" s="83"/>
      <c r="E165" s="82"/>
      <c r="F165" s="82"/>
      <c r="G165" s="82"/>
      <c r="H165" s="82"/>
      <c r="I165" s="82"/>
      <c r="J165" s="82"/>
      <c r="K165" s="82"/>
    </row>
  </sheetData>
  <mergeCells count="34">
    <mergeCell ref="C129:C133"/>
    <mergeCell ref="C134:C138"/>
    <mergeCell ref="C99:C103"/>
    <mergeCell ref="C104:C108"/>
    <mergeCell ref="C109:C113"/>
    <mergeCell ref="C114:C118"/>
    <mergeCell ref="C119:C123"/>
    <mergeCell ref="C124:C128"/>
    <mergeCell ref="C94:C98"/>
    <mergeCell ref="C39:C43"/>
    <mergeCell ref="C44:C48"/>
    <mergeCell ref="C49:C53"/>
    <mergeCell ref="C54:C58"/>
    <mergeCell ref="C59:C63"/>
    <mergeCell ref="C64:C68"/>
    <mergeCell ref="C69:C73"/>
    <mergeCell ref="C74:C78"/>
    <mergeCell ref="C79:C83"/>
    <mergeCell ref="C84:C88"/>
    <mergeCell ref="C89:C93"/>
    <mergeCell ref="C34:C38"/>
    <mergeCell ref="J1:K1"/>
    <mergeCell ref="J2:K2"/>
    <mergeCell ref="J3:K3"/>
    <mergeCell ref="B4:K4"/>
    <mergeCell ref="B6:B7"/>
    <mergeCell ref="C6:C7"/>
    <mergeCell ref="D6:D7"/>
    <mergeCell ref="E6:K6"/>
    <mergeCell ref="C9:C13"/>
    <mergeCell ref="C14:C18"/>
    <mergeCell ref="C19:C23"/>
    <mergeCell ref="C24:C28"/>
    <mergeCell ref="C29:C33"/>
  </mergeCells>
  <pageMargins left="0.7" right="0.7" top="0.75" bottom="0.75" header="0.3" footer="0.3"/>
  <pageSetup paperSize="9" scale="74" fitToHeight="0" orientation="landscape" r:id="rId1"/>
  <rowBreaks count="4" manualBreakCount="4">
    <brk id="33" min="1" max="10" man="1"/>
    <brk id="68" min="1" max="10" man="1"/>
    <brk id="93" min="1" max="10" man="1"/>
    <brk id="123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32" zoomScale="60" zoomScaleNormal="100" workbookViewId="0">
      <selection activeCell="P128" sqref="P128"/>
    </sheetView>
  </sheetViews>
  <sheetFormatPr defaultRowHeight="15" x14ac:dyDescent="0.25"/>
  <cols>
    <col min="1" max="1" width="10" style="2" customWidth="1"/>
    <col min="2" max="3" width="36.140625" style="2" customWidth="1"/>
    <col min="4" max="4" width="31.5703125" style="2" customWidth="1"/>
    <col min="5" max="5" width="39.28515625" style="2" customWidth="1"/>
    <col min="6" max="6" width="17.7109375" style="2" customWidth="1"/>
    <col min="7" max="7" width="15" style="2" customWidth="1"/>
    <col min="8" max="8" width="15.28515625" style="2" customWidth="1"/>
    <col min="9" max="11" width="15" style="2" customWidth="1"/>
  </cols>
  <sheetData>
    <row r="1" spans="1:11" ht="18.75" x14ac:dyDescent="0.3">
      <c r="I1" s="13"/>
      <c r="J1" s="156" t="s">
        <v>48</v>
      </c>
      <c r="K1" s="154"/>
    </row>
    <row r="2" spans="1:11" ht="18.75" x14ac:dyDescent="0.3">
      <c r="H2" s="154" t="s">
        <v>39</v>
      </c>
      <c r="I2" s="155"/>
      <c r="J2" s="155"/>
      <c r="K2" s="155"/>
    </row>
    <row r="3" spans="1:11" ht="65.25" customHeight="1" x14ac:dyDescent="0.25">
      <c r="A3" s="124" t="s">
        <v>51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.5" hidden="1" customHeight="1" x14ac:dyDescent="0.25">
      <c r="A4" s="1"/>
    </row>
    <row r="5" spans="1:11" ht="90" customHeight="1" x14ac:dyDescent="0.25">
      <c r="A5" s="125" t="s">
        <v>4</v>
      </c>
      <c r="B5" s="125" t="s">
        <v>1</v>
      </c>
      <c r="C5" s="125" t="s">
        <v>3</v>
      </c>
      <c r="D5" s="125" t="s">
        <v>2</v>
      </c>
      <c r="E5" s="125" t="s">
        <v>37</v>
      </c>
      <c r="F5" s="125" t="s">
        <v>38</v>
      </c>
      <c r="G5" s="125"/>
      <c r="H5" s="125"/>
      <c r="I5" s="125"/>
      <c r="J5" s="125"/>
      <c r="K5" s="125"/>
    </row>
    <row r="6" spans="1:11" ht="15.75" x14ac:dyDescent="0.25">
      <c r="A6" s="125"/>
      <c r="B6" s="125"/>
      <c r="C6" s="125"/>
      <c r="D6" s="125"/>
      <c r="E6" s="125"/>
      <c r="F6" s="54">
        <v>2025</v>
      </c>
      <c r="G6" s="54">
        <v>2026</v>
      </c>
      <c r="H6" s="54">
        <v>2027</v>
      </c>
      <c r="I6" s="54">
        <v>2028</v>
      </c>
      <c r="J6" s="54">
        <v>2029</v>
      </c>
      <c r="K6" s="54">
        <v>2030</v>
      </c>
    </row>
    <row r="7" spans="1:1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1" ht="15.75" x14ac:dyDescent="0.25">
      <c r="A8" s="54">
        <v>1</v>
      </c>
      <c r="B8" s="151" t="s">
        <v>78</v>
      </c>
      <c r="C8" s="151"/>
      <c r="D8" s="151"/>
      <c r="E8" s="151"/>
      <c r="F8" s="151"/>
      <c r="G8" s="151"/>
      <c r="H8" s="151"/>
      <c r="I8" s="151"/>
      <c r="J8" s="151"/>
      <c r="K8" s="151"/>
    </row>
    <row r="9" spans="1:11" ht="66" customHeight="1" x14ac:dyDescent="0.25">
      <c r="A9" s="50" t="s">
        <v>5</v>
      </c>
      <c r="B9" s="151" t="s">
        <v>54</v>
      </c>
      <c r="C9" s="151"/>
      <c r="D9" s="151"/>
      <c r="E9" s="151"/>
      <c r="F9" s="55">
        <f>F10+F13+F15+F21+F19</f>
        <v>487747.48712000001</v>
      </c>
      <c r="G9" s="55">
        <f>G10+G13+G15+G21+G19</f>
        <v>57068.31583</v>
      </c>
      <c r="H9" s="119">
        <f>H10+H13+H15+H21+H19</f>
        <v>57756.31583</v>
      </c>
      <c r="I9" s="116">
        <f t="shared" ref="I9:K9" si="0">I10+I13+I15+I19+I21</f>
        <v>36650.794999999998</v>
      </c>
      <c r="J9" s="116">
        <f t="shared" si="0"/>
        <v>36650.794999999998</v>
      </c>
      <c r="K9" s="116">
        <f t="shared" si="0"/>
        <v>36650.794999999998</v>
      </c>
    </row>
    <row r="10" spans="1:11" ht="53.25" customHeight="1" x14ac:dyDescent="0.25">
      <c r="A10" s="153" t="s">
        <v>9</v>
      </c>
      <c r="B10" s="125" t="s">
        <v>92</v>
      </c>
      <c r="C10" s="125" t="s">
        <v>93</v>
      </c>
      <c r="D10" s="54" t="s">
        <v>90</v>
      </c>
      <c r="E10" s="125" t="s">
        <v>96</v>
      </c>
      <c r="F10" s="55">
        <f>F11+F12</f>
        <v>29259.794999999998</v>
      </c>
      <c r="G10" s="55">
        <f t="shared" ref="G10:K10" si="1">G11+G12</f>
        <v>31352.794999999998</v>
      </c>
      <c r="H10" s="55">
        <f t="shared" si="1"/>
        <v>32040.794999999998</v>
      </c>
      <c r="I10" s="55">
        <f t="shared" si="1"/>
        <v>32040.794999999998</v>
      </c>
      <c r="J10" s="55">
        <f t="shared" si="1"/>
        <v>32040.794999999998</v>
      </c>
      <c r="K10" s="55">
        <f t="shared" si="1"/>
        <v>32040.794999999998</v>
      </c>
    </row>
    <row r="11" spans="1:11" ht="53.25" customHeight="1" x14ac:dyDescent="0.25">
      <c r="A11" s="153"/>
      <c r="B11" s="125"/>
      <c r="C11" s="125"/>
      <c r="D11" s="54" t="s">
        <v>100</v>
      </c>
      <c r="E11" s="125"/>
      <c r="F11" s="55">
        <v>29250.710749999998</v>
      </c>
      <c r="G11" s="55">
        <v>31343.710749999998</v>
      </c>
      <c r="H11" s="55">
        <v>32031.710749999998</v>
      </c>
      <c r="I11" s="55">
        <v>32031.710749999998</v>
      </c>
      <c r="J11" s="55">
        <v>32031.710749999998</v>
      </c>
      <c r="K11" s="55">
        <v>32031.710749999998</v>
      </c>
    </row>
    <row r="12" spans="1:11" ht="48" customHeight="1" x14ac:dyDescent="0.25">
      <c r="A12" s="153"/>
      <c r="B12" s="125"/>
      <c r="C12" s="125"/>
      <c r="D12" s="54" t="s">
        <v>80</v>
      </c>
      <c r="E12" s="125"/>
      <c r="F12" s="55">
        <v>9.0842500000000008</v>
      </c>
      <c r="G12" s="55">
        <v>9.0842500000000008</v>
      </c>
      <c r="H12" s="55">
        <v>9.0842500000000008</v>
      </c>
      <c r="I12" s="55">
        <v>9.0842500000000008</v>
      </c>
      <c r="J12" s="55">
        <v>9.0842500000000008</v>
      </c>
      <c r="K12" s="55">
        <v>9.0842500000000008</v>
      </c>
    </row>
    <row r="13" spans="1:11" ht="48" customHeight="1" x14ac:dyDescent="0.25">
      <c r="A13" s="153" t="s">
        <v>10</v>
      </c>
      <c r="B13" s="125" t="s">
        <v>81</v>
      </c>
      <c r="C13" s="125" t="s">
        <v>52</v>
      </c>
      <c r="D13" s="54" t="s">
        <v>79</v>
      </c>
      <c r="E13" s="125" t="s">
        <v>97</v>
      </c>
      <c r="F13" s="152">
        <v>1110</v>
      </c>
      <c r="G13" s="152">
        <v>1110</v>
      </c>
      <c r="H13" s="152">
        <v>1110</v>
      </c>
      <c r="I13" s="152">
        <v>1110</v>
      </c>
      <c r="J13" s="152">
        <v>1110</v>
      </c>
      <c r="K13" s="152">
        <v>1110</v>
      </c>
    </row>
    <row r="14" spans="1:11" ht="72.75" customHeight="1" x14ac:dyDescent="0.25">
      <c r="A14" s="126"/>
      <c r="B14" s="126"/>
      <c r="C14" s="126"/>
      <c r="D14" s="54" t="s">
        <v>100</v>
      </c>
      <c r="E14" s="126"/>
      <c r="F14" s="126"/>
      <c r="G14" s="126"/>
      <c r="H14" s="126"/>
      <c r="I14" s="126"/>
      <c r="J14" s="126"/>
      <c r="K14" s="126"/>
    </row>
    <row r="15" spans="1:11" ht="82.5" customHeight="1" x14ac:dyDescent="0.25">
      <c r="A15" s="153" t="s">
        <v>19</v>
      </c>
      <c r="B15" s="170" t="s">
        <v>82</v>
      </c>
      <c r="C15" s="125" t="s">
        <v>53</v>
      </c>
      <c r="D15" s="54" t="s">
        <v>83</v>
      </c>
      <c r="E15" s="125" t="s">
        <v>98</v>
      </c>
      <c r="F15" s="164">
        <v>4481.4421199999997</v>
      </c>
      <c r="G15" s="164">
        <v>3500</v>
      </c>
      <c r="H15" s="146">
        <v>3500</v>
      </c>
      <c r="I15" s="146">
        <v>3500</v>
      </c>
      <c r="J15" s="146">
        <v>3500</v>
      </c>
      <c r="K15" s="146">
        <v>3500</v>
      </c>
    </row>
    <row r="16" spans="1:11" ht="82.5" customHeight="1" x14ac:dyDescent="0.25">
      <c r="A16" s="126"/>
      <c r="B16" s="126"/>
      <c r="C16" s="125"/>
      <c r="D16" s="125" t="s">
        <v>100</v>
      </c>
      <c r="E16" s="125"/>
      <c r="F16" s="164"/>
      <c r="G16" s="164"/>
      <c r="H16" s="146"/>
      <c r="I16" s="146"/>
      <c r="J16" s="146"/>
      <c r="K16" s="146"/>
    </row>
    <row r="17" spans="1:11" ht="1.5" hidden="1" customHeight="1" x14ac:dyDescent="0.25">
      <c r="A17" s="51"/>
      <c r="B17" s="62"/>
      <c r="C17" s="125" t="s">
        <v>106</v>
      </c>
      <c r="D17" s="126"/>
      <c r="E17" s="126"/>
      <c r="F17" s="126"/>
      <c r="G17" s="164"/>
      <c r="H17" s="147"/>
      <c r="I17" s="147"/>
      <c r="J17" s="147"/>
      <c r="K17" s="147"/>
    </row>
    <row r="18" spans="1:11" ht="26.25" hidden="1" customHeight="1" x14ac:dyDescent="0.25">
      <c r="A18" s="51"/>
      <c r="B18" s="62"/>
      <c r="C18" s="126"/>
      <c r="D18" s="126"/>
      <c r="E18" s="126"/>
      <c r="F18" s="126"/>
      <c r="G18" s="164"/>
      <c r="H18" s="147"/>
      <c r="I18" s="147"/>
      <c r="J18" s="147"/>
      <c r="K18" s="147"/>
    </row>
    <row r="19" spans="1:11" ht="26.25" customHeight="1" x14ac:dyDescent="0.25">
      <c r="A19" s="153" t="s">
        <v>20</v>
      </c>
      <c r="B19" s="170" t="s">
        <v>107</v>
      </c>
      <c r="C19" s="126"/>
      <c r="D19" s="54" t="s">
        <v>86</v>
      </c>
      <c r="E19" s="125" t="s">
        <v>102</v>
      </c>
      <c r="F19" s="146">
        <v>450102.1875</v>
      </c>
      <c r="G19" s="146">
        <v>18311.458330000001</v>
      </c>
      <c r="H19" s="146">
        <v>18311.458330000001</v>
      </c>
      <c r="I19" s="148">
        <v>0</v>
      </c>
      <c r="J19" s="148">
        <v>0</v>
      </c>
      <c r="K19" s="148">
        <v>0</v>
      </c>
    </row>
    <row r="20" spans="1:11" ht="83.25" customHeight="1" x14ac:dyDescent="0.25">
      <c r="A20" s="126"/>
      <c r="B20" s="125"/>
      <c r="C20" s="126"/>
      <c r="D20" s="54" t="s">
        <v>100</v>
      </c>
      <c r="E20" s="125"/>
      <c r="F20" s="146"/>
      <c r="G20" s="146"/>
      <c r="H20" s="146"/>
      <c r="I20" s="148"/>
      <c r="J20" s="148"/>
      <c r="K20" s="148"/>
    </row>
    <row r="21" spans="1:11" ht="59.25" customHeight="1" x14ac:dyDescent="0.25">
      <c r="A21" s="153" t="s">
        <v>103</v>
      </c>
      <c r="B21" s="125" t="s">
        <v>84</v>
      </c>
      <c r="C21" s="125" t="s">
        <v>95</v>
      </c>
      <c r="D21" s="54" t="s">
        <v>86</v>
      </c>
      <c r="E21" s="125" t="s">
        <v>99</v>
      </c>
      <c r="F21" s="146">
        <v>2794.0625</v>
      </c>
      <c r="G21" s="146">
        <v>2794.0625</v>
      </c>
      <c r="H21" s="146">
        <v>2794.0625</v>
      </c>
      <c r="I21" s="148">
        <v>0</v>
      </c>
      <c r="J21" s="148">
        <v>0</v>
      </c>
      <c r="K21" s="148">
        <v>0</v>
      </c>
    </row>
    <row r="22" spans="1:11" ht="111.75" customHeight="1" x14ac:dyDescent="0.25">
      <c r="A22" s="153"/>
      <c r="B22" s="125"/>
      <c r="C22" s="125"/>
      <c r="D22" s="54" t="s">
        <v>100</v>
      </c>
      <c r="E22" s="125"/>
      <c r="F22" s="146"/>
      <c r="G22" s="146"/>
      <c r="H22" s="146"/>
      <c r="I22" s="148"/>
      <c r="J22" s="148"/>
      <c r="K22" s="148"/>
    </row>
    <row r="23" spans="1:11" ht="33" customHeight="1" x14ac:dyDescent="0.25">
      <c r="A23" s="50" t="s">
        <v>55</v>
      </c>
      <c r="B23" s="125" t="s">
        <v>101</v>
      </c>
      <c r="C23" s="126"/>
      <c r="D23" s="126"/>
      <c r="E23" s="126"/>
      <c r="F23" s="55">
        <f>F24+F25</f>
        <v>75963.935679999995</v>
      </c>
      <c r="G23" s="55">
        <f t="shared" ref="G23:K23" si="2">G24+G25</f>
        <v>13562.43802</v>
      </c>
      <c r="H23" s="55">
        <f t="shared" si="2"/>
        <v>7163.9356799999996</v>
      </c>
      <c r="I23" s="55">
        <f t="shared" si="2"/>
        <v>0</v>
      </c>
      <c r="J23" s="55">
        <f t="shared" si="2"/>
        <v>0</v>
      </c>
      <c r="K23" s="55">
        <f t="shared" si="2"/>
        <v>0</v>
      </c>
    </row>
    <row r="24" spans="1:11" ht="45.75" customHeight="1" x14ac:dyDescent="0.25">
      <c r="A24" s="159" t="s">
        <v>56</v>
      </c>
      <c r="B24" s="161" t="s">
        <v>85</v>
      </c>
      <c r="C24" s="161" t="s">
        <v>94</v>
      </c>
      <c r="D24" s="57" t="s">
        <v>79</v>
      </c>
      <c r="E24" s="157" t="s">
        <v>89</v>
      </c>
      <c r="F24" s="149">
        <v>75963.935679999995</v>
      </c>
      <c r="G24" s="149">
        <v>13562.43802</v>
      </c>
      <c r="H24" s="149">
        <v>7163.9356799999996</v>
      </c>
      <c r="I24" s="149">
        <v>0</v>
      </c>
      <c r="J24" s="149">
        <v>0</v>
      </c>
      <c r="K24" s="149">
        <v>0</v>
      </c>
    </row>
    <row r="25" spans="1:11" ht="48.75" customHeight="1" x14ac:dyDescent="0.25">
      <c r="A25" s="171"/>
      <c r="B25" s="163"/>
      <c r="C25" s="161"/>
      <c r="D25" s="54" t="s">
        <v>100</v>
      </c>
      <c r="E25" s="162"/>
      <c r="F25" s="150"/>
      <c r="G25" s="150"/>
      <c r="H25" s="150"/>
      <c r="I25" s="150"/>
      <c r="J25" s="150"/>
      <c r="K25" s="150"/>
    </row>
    <row r="26" spans="1:11" s="18" customFormat="1" ht="38.25" customHeight="1" x14ac:dyDescent="0.25">
      <c r="A26" s="153" t="s">
        <v>66</v>
      </c>
      <c r="B26" s="125" t="s">
        <v>67</v>
      </c>
      <c r="C26" s="126"/>
      <c r="D26" s="126"/>
      <c r="E26" s="126"/>
      <c r="F26" s="146">
        <f>F28+F30</f>
        <v>624.22001999999998</v>
      </c>
      <c r="G26" s="146">
        <f t="shared" ref="G26:K26" si="3">G28+G30</f>
        <v>24.1</v>
      </c>
      <c r="H26" s="146">
        <f t="shared" si="3"/>
        <v>24.1</v>
      </c>
      <c r="I26" s="146">
        <f t="shared" si="3"/>
        <v>24.1</v>
      </c>
      <c r="J26" s="146">
        <f t="shared" si="3"/>
        <v>24.1</v>
      </c>
      <c r="K26" s="146">
        <f t="shared" si="3"/>
        <v>24.1</v>
      </c>
    </row>
    <row r="27" spans="1:11" s="18" customFormat="1" ht="4.5" customHeight="1" x14ac:dyDescent="0.25">
      <c r="A27" s="153"/>
      <c r="B27" s="125"/>
      <c r="C27" s="126"/>
      <c r="D27" s="126"/>
      <c r="E27" s="126"/>
      <c r="F27" s="146"/>
      <c r="G27" s="146"/>
      <c r="H27" s="146"/>
      <c r="I27" s="146"/>
      <c r="J27" s="146"/>
      <c r="K27" s="146"/>
    </row>
    <row r="28" spans="1:11" s="18" customFormat="1" ht="30.75" customHeight="1" x14ac:dyDescent="0.25">
      <c r="A28" s="159" t="s">
        <v>42</v>
      </c>
      <c r="B28" s="157" t="s">
        <v>109</v>
      </c>
      <c r="C28" s="161" t="s">
        <v>87</v>
      </c>
      <c r="D28" s="57" t="s">
        <v>79</v>
      </c>
      <c r="E28" s="161" t="s">
        <v>88</v>
      </c>
      <c r="F28" s="165">
        <v>24.1</v>
      </c>
      <c r="G28" s="165">
        <v>24.1</v>
      </c>
      <c r="H28" s="165">
        <v>24.1</v>
      </c>
      <c r="I28" s="165">
        <v>24.1</v>
      </c>
      <c r="J28" s="165">
        <v>24.1</v>
      </c>
      <c r="K28" s="165">
        <v>24.1</v>
      </c>
    </row>
    <row r="29" spans="1:11" s="18" customFormat="1" ht="39" customHeight="1" x14ac:dyDescent="0.25">
      <c r="A29" s="160"/>
      <c r="B29" s="158"/>
      <c r="C29" s="160"/>
      <c r="D29" s="57" t="s">
        <v>91</v>
      </c>
      <c r="E29" s="167"/>
      <c r="F29" s="166"/>
      <c r="G29" s="166"/>
      <c r="H29" s="166"/>
      <c r="I29" s="166"/>
      <c r="J29" s="166"/>
      <c r="K29" s="166"/>
    </row>
    <row r="30" spans="1:11" ht="44.25" customHeight="1" x14ac:dyDescent="0.25">
      <c r="A30" s="159" t="s">
        <v>108</v>
      </c>
      <c r="B30" s="161" t="s">
        <v>110</v>
      </c>
      <c r="C30" s="161" t="s">
        <v>111</v>
      </c>
      <c r="D30" s="57" t="s">
        <v>79</v>
      </c>
      <c r="E30" s="161" t="s">
        <v>112</v>
      </c>
      <c r="F30" s="163">
        <v>600.12001999999995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</row>
    <row r="31" spans="1:11" ht="15" hidden="1" customHeight="1" x14ac:dyDescent="0.25">
      <c r="A31" s="160"/>
      <c r="B31" s="168"/>
      <c r="C31" s="168"/>
      <c r="D31" s="56"/>
      <c r="E31" s="167"/>
      <c r="F31" s="173"/>
      <c r="G31" s="172"/>
      <c r="H31" s="172"/>
      <c r="I31" s="172"/>
      <c r="J31" s="172"/>
      <c r="K31" s="172"/>
    </row>
    <row r="32" spans="1:11" ht="90" customHeight="1" x14ac:dyDescent="0.25">
      <c r="A32" s="168"/>
      <c r="B32" s="168"/>
      <c r="C32" s="168"/>
      <c r="D32" s="57" t="s">
        <v>91</v>
      </c>
      <c r="E32" s="169"/>
      <c r="F32" s="173"/>
      <c r="G32" s="172"/>
      <c r="H32" s="172"/>
      <c r="I32" s="172"/>
      <c r="J32" s="172"/>
      <c r="K32" s="172"/>
    </row>
  </sheetData>
  <mergeCells count="95">
    <mergeCell ref="K30:K32"/>
    <mergeCell ref="F30:F32"/>
    <mergeCell ref="G30:G32"/>
    <mergeCell ref="H30:H32"/>
    <mergeCell ref="I30:I32"/>
    <mergeCell ref="J30:J32"/>
    <mergeCell ref="D16:D18"/>
    <mergeCell ref="E15:E18"/>
    <mergeCell ref="G19:G20"/>
    <mergeCell ref="A30:A32"/>
    <mergeCell ref="B30:B32"/>
    <mergeCell ref="C30:C32"/>
    <mergeCell ref="E30:E32"/>
    <mergeCell ref="F15:F18"/>
    <mergeCell ref="B15:B16"/>
    <mergeCell ref="B19:B20"/>
    <mergeCell ref="A15:A16"/>
    <mergeCell ref="A19:A20"/>
    <mergeCell ref="A24:A25"/>
    <mergeCell ref="E21:E22"/>
    <mergeCell ref="F21:F22"/>
    <mergeCell ref="G21:G22"/>
    <mergeCell ref="K28:K29"/>
    <mergeCell ref="E28:E29"/>
    <mergeCell ref="F28:F29"/>
    <mergeCell ref="G28:G29"/>
    <mergeCell ref="H28:H29"/>
    <mergeCell ref="I28:I29"/>
    <mergeCell ref="J28:J29"/>
    <mergeCell ref="A13:A14"/>
    <mergeCell ref="J24:J25"/>
    <mergeCell ref="B23:E23"/>
    <mergeCell ref="E24:E25"/>
    <mergeCell ref="F24:F25"/>
    <mergeCell ref="G24:G25"/>
    <mergeCell ref="H24:H25"/>
    <mergeCell ref="I24:I25"/>
    <mergeCell ref="B24:B25"/>
    <mergeCell ref="C24:C25"/>
    <mergeCell ref="G15:G18"/>
    <mergeCell ref="H15:H18"/>
    <mergeCell ref="I15:I18"/>
    <mergeCell ref="C17:C20"/>
    <mergeCell ref="E19:E20"/>
    <mergeCell ref="F19:F20"/>
    <mergeCell ref="F26:F27"/>
    <mergeCell ref="G26:G27"/>
    <mergeCell ref="B26:E27"/>
    <mergeCell ref="B28:B29"/>
    <mergeCell ref="A28:A29"/>
    <mergeCell ref="C28:C29"/>
    <mergeCell ref="A21:A22"/>
    <mergeCell ref="B21:B22"/>
    <mergeCell ref="H2:K2"/>
    <mergeCell ref="J1:K1"/>
    <mergeCell ref="A26:A27"/>
    <mergeCell ref="C15:C16"/>
    <mergeCell ref="C21:C22"/>
    <mergeCell ref="A3:K3"/>
    <mergeCell ref="C5:C6"/>
    <mergeCell ref="A5:A6"/>
    <mergeCell ref="C10:C12"/>
    <mergeCell ref="B10:B12"/>
    <mergeCell ref="B5:B6"/>
    <mergeCell ref="D5:D6"/>
    <mergeCell ref="A10:A12"/>
    <mergeCell ref="E5:E6"/>
    <mergeCell ref="F5:K5"/>
    <mergeCell ref="B8:K8"/>
    <mergeCell ref="B9:E9"/>
    <mergeCell ref="E10:E12"/>
    <mergeCell ref="H13:H14"/>
    <mergeCell ref="I13:I14"/>
    <mergeCell ref="J13:J14"/>
    <mergeCell ref="B13:B14"/>
    <mergeCell ref="C13:C14"/>
    <mergeCell ref="E13:E14"/>
    <mergeCell ref="F13:F14"/>
    <mergeCell ref="G13:G14"/>
    <mergeCell ref="K13:K14"/>
    <mergeCell ref="I26:I27"/>
    <mergeCell ref="J26:J27"/>
    <mergeCell ref="K21:K22"/>
    <mergeCell ref="H21:H22"/>
    <mergeCell ref="K26:K27"/>
    <mergeCell ref="H26:H27"/>
    <mergeCell ref="I21:I22"/>
    <mergeCell ref="J21:J22"/>
    <mergeCell ref="K24:K25"/>
    <mergeCell ref="K15:K18"/>
    <mergeCell ref="H19:H20"/>
    <mergeCell ref="I19:I20"/>
    <mergeCell ref="J19:J20"/>
    <mergeCell ref="K19:K20"/>
    <mergeCell ref="J15:J18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0" max="16383" man="1"/>
  </rowBreaks>
  <ignoredErrors>
    <ignoredError sqref="A1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view="pageBreakPreview" topLeftCell="A80" zoomScale="60" zoomScaleNormal="100" workbookViewId="0">
      <selection activeCell="A14" sqref="A14:I14"/>
    </sheetView>
  </sheetViews>
  <sheetFormatPr defaultRowHeight="15" x14ac:dyDescent="0.25"/>
  <cols>
    <col min="1" max="1" width="10.140625" style="16" bestFit="1" customWidth="1"/>
    <col min="2" max="2" width="33.85546875" customWidth="1"/>
    <col min="3" max="3" width="14.7109375" customWidth="1"/>
    <col min="4" max="4" width="14.5703125" customWidth="1"/>
    <col min="5" max="5" width="14.85546875" customWidth="1"/>
    <col min="6" max="7" width="15.5703125" customWidth="1"/>
    <col min="8" max="8" width="16" customWidth="1"/>
    <col min="9" max="9" width="17" customWidth="1"/>
    <col min="11" max="11" width="13.7109375" bestFit="1" customWidth="1"/>
    <col min="12" max="12" width="15.42578125" customWidth="1"/>
    <col min="13" max="13" width="12.140625" customWidth="1"/>
    <col min="14" max="14" width="14.42578125" customWidth="1"/>
    <col min="15" max="15" width="13.42578125" customWidth="1"/>
    <col min="16" max="16" width="14.140625" customWidth="1"/>
    <col min="17" max="17" width="16" customWidth="1"/>
    <col min="18" max="18" width="13.42578125" customWidth="1"/>
  </cols>
  <sheetData>
    <row r="1" spans="1:18" ht="15.75" x14ac:dyDescent="0.25">
      <c r="F1" s="42"/>
      <c r="G1" s="186" t="s">
        <v>49</v>
      </c>
      <c r="H1" s="186"/>
      <c r="I1" s="186"/>
    </row>
    <row r="2" spans="1:18" ht="15.75" x14ac:dyDescent="0.25">
      <c r="F2" s="186" t="s">
        <v>62</v>
      </c>
      <c r="G2" s="186"/>
      <c r="H2" s="186"/>
      <c r="I2" s="186"/>
    </row>
    <row r="4" spans="1:18" ht="72" customHeight="1" x14ac:dyDescent="0.25">
      <c r="A4" s="124" t="s">
        <v>216</v>
      </c>
      <c r="B4" s="124"/>
      <c r="C4" s="124"/>
      <c r="D4" s="124"/>
      <c r="E4" s="124"/>
      <c r="F4" s="124"/>
      <c r="G4" s="124"/>
      <c r="H4" s="124"/>
      <c r="I4" s="124"/>
    </row>
    <row r="5" spans="1:18" ht="18.75" x14ac:dyDescent="0.25">
      <c r="A5" s="21"/>
      <c r="B5" s="3"/>
      <c r="C5" s="3"/>
      <c r="D5" s="3"/>
      <c r="E5" s="3"/>
      <c r="F5" s="3"/>
      <c r="G5" s="3"/>
      <c r="H5" s="3"/>
      <c r="I5" s="3"/>
    </row>
    <row r="6" spans="1:18" ht="24.75" customHeight="1" x14ac:dyDescent="0.25">
      <c r="A6" s="187" t="s">
        <v>18</v>
      </c>
      <c r="B6" s="125" t="s">
        <v>11</v>
      </c>
      <c r="C6" s="125" t="s">
        <v>12</v>
      </c>
      <c r="D6" s="125"/>
      <c r="E6" s="125"/>
      <c r="F6" s="125"/>
      <c r="G6" s="125"/>
      <c r="H6" s="125"/>
      <c r="I6" s="125"/>
    </row>
    <row r="7" spans="1:18" ht="24" customHeight="1" x14ac:dyDescent="0.25">
      <c r="A7" s="188"/>
      <c r="B7" s="125"/>
      <c r="C7" s="14">
        <v>2025</v>
      </c>
      <c r="D7" s="14">
        <v>2026</v>
      </c>
      <c r="E7" s="14">
        <v>2027</v>
      </c>
      <c r="F7" s="14">
        <v>2028</v>
      </c>
      <c r="G7" s="14">
        <v>2029</v>
      </c>
      <c r="H7" s="14">
        <v>2030</v>
      </c>
      <c r="I7" s="14" t="s">
        <v>0</v>
      </c>
    </row>
    <row r="8" spans="1:18" x14ac:dyDescent="0.25">
      <c r="A8" s="17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8" ht="15.75" x14ac:dyDescent="0.25">
      <c r="A9" s="22">
        <v>1</v>
      </c>
      <c r="B9" s="5" t="s">
        <v>13</v>
      </c>
      <c r="C9" s="24">
        <f>C10+C11+C12+C13</f>
        <v>487747.48711999995</v>
      </c>
      <c r="D9" s="24">
        <f t="shared" ref="D9:H9" si="0">D10+D11+D12+D13</f>
        <v>57068.315830000007</v>
      </c>
      <c r="E9" s="24">
        <f t="shared" si="0"/>
        <v>57756.315830000007</v>
      </c>
      <c r="F9" s="24">
        <f t="shared" si="0"/>
        <v>36650.794999999998</v>
      </c>
      <c r="G9" s="24">
        <f t="shared" si="0"/>
        <v>36650.794999999998</v>
      </c>
      <c r="H9" s="24">
        <f t="shared" si="0"/>
        <v>36650.794999999998</v>
      </c>
      <c r="I9" s="24">
        <f>I10+I11+I12+I13</f>
        <v>712524.50377999991</v>
      </c>
    </row>
    <row r="10" spans="1:18" ht="15.75" x14ac:dyDescent="0.25">
      <c r="A10" s="22" t="s">
        <v>5</v>
      </c>
      <c r="B10" s="7" t="s">
        <v>14</v>
      </c>
      <c r="C10" s="24">
        <f>C16+C61+C72+C96+C21+C26+C31+C36+C41+C46+C51+C56+C77+C86+C91</f>
        <v>52967.087119999997</v>
      </c>
      <c r="D10" s="24">
        <f t="shared" ref="D10:H10" si="1">D16+D61+D72+D96+D21+D26+D31+D36+D41+D46+D51+D56+D77+D86+D91</f>
        <v>36807.015830000004</v>
      </c>
      <c r="E10" s="24">
        <f t="shared" si="1"/>
        <v>37495.015830000004</v>
      </c>
      <c r="F10" s="24">
        <f t="shared" si="1"/>
        <v>36650.794999999998</v>
      </c>
      <c r="G10" s="24">
        <f t="shared" si="1"/>
        <v>36650.794999999998</v>
      </c>
      <c r="H10" s="24">
        <f t="shared" si="1"/>
        <v>36650.794999999998</v>
      </c>
      <c r="I10" s="24">
        <f>C10+D10+E10+F10+G10+H10</f>
        <v>237221.50377999997</v>
      </c>
    </row>
    <row r="11" spans="1:18" ht="15.75" x14ac:dyDescent="0.25">
      <c r="A11" s="22" t="s">
        <v>6</v>
      </c>
      <c r="B11" s="12" t="s">
        <v>15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K11" s="37"/>
    </row>
    <row r="12" spans="1:18" ht="15.75" x14ac:dyDescent="0.25">
      <c r="A12" s="22" t="s">
        <v>7</v>
      </c>
      <c r="B12" s="12" t="s">
        <v>16</v>
      </c>
      <c r="C12" s="33">
        <f>C74+C98+C88+C93</f>
        <v>434780.39999999997</v>
      </c>
      <c r="D12" s="33">
        <f t="shared" ref="D12:H12" si="2">D74+D98+D88+D93</f>
        <v>20261.3</v>
      </c>
      <c r="E12" s="33">
        <f t="shared" si="2"/>
        <v>20261.3</v>
      </c>
      <c r="F12" s="33">
        <f t="shared" si="2"/>
        <v>0</v>
      </c>
      <c r="G12" s="33">
        <f t="shared" si="2"/>
        <v>0</v>
      </c>
      <c r="H12" s="33">
        <f t="shared" si="2"/>
        <v>0</v>
      </c>
      <c r="I12" s="47">
        <f>C12+D12+E12+F12+G12+H12</f>
        <v>475302.99999999994</v>
      </c>
      <c r="K12" s="37"/>
    </row>
    <row r="13" spans="1:18" ht="15.75" x14ac:dyDescent="0.25">
      <c r="A13" s="22" t="s">
        <v>8</v>
      </c>
      <c r="B13" s="12" t="s">
        <v>17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K13" s="36"/>
    </row>
    <row r="14" spans="1:18" s="16" customFormat="1" ht="36.75" customHeight="1" x14ac:dyDescent="0.25">
      <c r="A14" s="193" t="s">
        <v>74</v>
      </c>
      <c r="B14" s="193"/>
      <c r="C14" s="193"/>
      <c r="D14" s="193"/>
      <c r="E14" s="193"/>
      <c r="F14" s="193"/>
      <c r="G14" s="193"/>
      <c r="H14" s="193"/>
      <c r="I14" s="193"/>
      <c r="K14" s="39"/>
    </row>
    <row r="15" spans="1:18" ht="110.25" x14ac:dyDescent="0.25">
      <c r="A15" s="22" t="s">
        <v>5</v>
      </c>
      <c r="B15" s="6" t="s">
        <v>208</v>
      </c>
      <c r="C15" s="89">
        <f t="shared" ref="C15:H15" si="3">SUM(C16:C19)</f>
        <v>16660.794999999998</v>
      </c>
      <c r="D15" s="89">
        <f t="shared" si="3"/>
        <v>16660.794999999998</v>
      </c>
      <c r="E15" s="89">
        <f t="shared" si="3"/>
        <v>16660.794999999998</v>
      </c>
      <c r="F15" s="89">
        <f t="shared" si="3"/>
        <v>16660.794999999998</v>
      </c>
      <c r="G15" s="89">
        <f t="shared" si="3"/>
        <v>16660.794999999998</v>
      </c>
      <c r="H15" s="89">
        <f t="shared" si="3"/>
        <v>16660.794999999998</v>
      </c>
      <c r="I15" s="90">
        <f t="shared" ref="I15:I17" si="4">SUM(C15:H15)</f>
        <v>99964.76999999999</v>
      </c>
    </row>
    <row r="16" spans="1:18" ht="15.75" x14ac:dyDescent="0.25">
      <c r="A16" s="22" t="s">
        <v>9</v>
      </c>
      <c r="B16" s="7" t="s">
        <v>14</v>
      </c>
      <c r="C16" s="25">
        <v>16660.794999999998</v>
      </c>
      <c r="D16" s="25">
        <v>16660.794999999998</v>
      </c>
      <c r="E16" s="25">
        <v>16660.794999999998</v>
      </c>
      <c r="F16" s="25">
        <v>16660.794999999998</v>
      </c>
      <c r="G16" s="25">
        <v>16660.794999999998</v>
      </c>
      <c r="H16" s="25">
        <v>16660.794999999998</v>
      </c>
      <c r="I16" s="91">
        <f>C16+D16+E16+F16+G16+H16</f>
        <v>99964.76999999999</v>
      </c>
      <c r="K16" s="87"/>
      <c r="L16" s="87"/>
      <c r="M16" s="87"/>
      <c r="N16" s="87"/>
      <c r="O16" s="87"/>
      <c r="P16" s="87"/>
      <c r="Q16" s="87"/>
      <c r="R16" s="88"/>
    </row>
    <row r="17" spans="1:12" ht="15.75" x14ac:dyDescent="0.25">
      <c r="A17" s="22" t="s">
        <v>10</v>
      </c>
      <c r="B17" s="12" t="s">
        <v>15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f t="shared" si="4"/>
        <v>0</v>
      </c>
    </row>
    <row r="18" spans="1:12" ht="15.75" x14ac:dyDescent="0.25">
      <c r="A18" s="22" t="s">
        <v>19</v>
      </c>
      <c r="B18" s="12" t="s">
        <v>16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K18" s="36"/>
      <c r="L18" s="37"/>
    </row>
    <row r="19" spans="1:12" ht="15.75" x14ac:dyDescent="0.25">
      <c r="A19" s="22" t="s">
        <v>19</v>
      </c>
      <c r="B19" s="12" t="s">
        <v>17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</row>
    <row r="20" spans="1:12" ht="110.25" x14ac:dyDescent="0.25">
      <c r="A20" s="22" t="s">
        <v>6</v>
      </c>
      <c r="B20" s="6" t="s">
        <v>114</v>
      </c>
      <c r="C20" s="24">
        <f>C21+C22+C23+C24</f>
        <v>1549.37482</v>
      </c>
      <c r="D20" s="24">
        <f t="shared" ref="D20:I20" si="5">D21+D22+D23+D24</f>
        <v>1806.7636199999999</v>
      </c>
      <c r="E20" s="24">
        <f t="shared" si="5"/>
        <v>1891.37112</v>
      </c>
      <c r="F20" s="24">
        <f t="shared" si="5"/>
        <v>1891.37112</v>
      </c>
      <c r="G20" s="24">
        <f t="shared" si="5"/>
        <v>1891.37112</v>
      </c>
      <c r="H20" s="24">
        <f t="shared" si="5"/>
        <v>1891.37112</v>
      </c>
      <c r="I20" s="24">
        <f t="shared" si="5"/>
        <v>10921.62292</v>
      </c>
      <c r="L20" s="37"/>
    </row>
    <row r="21" spans="1:12" ht="15.75" x14ac:dyDescent="0.25">
      <c r="A21" s="22" t="s">
        <v>56</v>
      </c>
      <c r="B21" s="7" t="s">
        <v>14</v>
      </c>
      <c r="C21" s="24">
        <f>'табл.4 Паспорт МП'!E25</f>
        <v>1549.37482</v>
      </c>
      <c r="D21" s="24">
        <f>'табл.4 Паспорт МП'!F25</f>
        <v>1806.7636199999999</v>
      </c>
      <c r="E21" s="24">
        <f>'табл.4 Паспорт МП'!G25</f>
        <v>1891.37112</v>
      </c>
      <c r="F21" s="24">
        <f>'табл.4 Паспорт МП'!H25</f>
        <v>1891.37112</v>
      </c>
      <c r="G21" s="24">
        <f>'табл.4 Паспорт МП'!I25</f>
        <v>1891.37112</v>
      </c>
      <c r="H21" s="24">
        <f>'табл.4 Паспорт МП'!J25</f>
        <v>1891.37112</v>
      </c>
      <c r="I21" s="24">
        <f>'табл.4 Паспорт МП'!K25</f>
        <v>10921.62292</v>
      </c>
      <c r="L21" s="37"/>
    </row>
    <row r="22" spans="1:12" ht="15.75" x14ac:dyDescent="0.25">
      <c r="A22" s="22" t="s">
        <v>122</v>
      </c>
      <c r="B22" s="12" t="s">
        <v>15</v>
      </c>
      <c r="C22" s="24">
        <f>'табл.4 Паспорт МП'!E26</f>
        <v>0</v>
      </c>
      <c r="D22" s="24">
        <f>'табл.4 Паспорт МП'!F26</f>
        <v>0</v>
      </c>
      <c r="E22" s="24">
        <f>'табл.4 Паспорт МП'!G26</f>
        <v>0</v>
      </c>
      <c r="F22" s="24">
        <f>'табл.4 Паспорт МП'!H26</f>
        <v>0</v>
      </c>
      <c r="G22" s="24">
        <f>'табл.4 Паспорт МП'!I26</f>
        <v>0</v>
      </c>
      <c r="H22" s="24">
        <f>'табл.4 Паспорт МП'!J26</f>
        <v>0</v>
      </c>
      <c r="I22" s="24">
        <f>'табл.4 Паспорт МП'!K26</f>
        <v>0</v>
      </c>
      <c r="L22" s="37"/>
    </row>
    <row r="23" spans="1:12" ht="15.75" x14ac:dyDescent="0.25">
      <c r="A23" s="22" t="s">
        <v>57</v>
      </c>
      <c r="B23" s="12" t="s">
        <v>16</v>
      </c>
      <c r="C23" s="24">
        <f>'табл.4 Паспорт МП'!E27</f>
        <v>0</v>
      </c>
      <c r="D23" s="24">
        <f>'табл.4 Паспорт МП'!F27</f>
        <v>0</v>
      </c>
      <c r="E23" s="24">
        <f>'табл.4 Паспорт МП'!G27</f>
        <v>0</v>
      </c>
      <c r="F23" s="24">
        <f>'табл.4 Паспорт МП'!H27</f>
        <v>0</v>
      </c>
      <c r="G23" s="24">
        <f>'табл.4 Паспорт МП'!I27</f>
        <v>0</v>
      </c>
      <c r="H23" s="24">
        <f>'табл.4 Паспорт МП'!J27</f>
        <v>0</v>
      </c>
      <c r="I23" s="24">
        <f>'табл.4 Паспорт МП'!K27</f>
        <v>0</v>
      </c>
    </row>
    <row r="24" spans="1:12" ht="15.75" x14ac:dyDescent="0.25">
      <c r="A24" s="22" t="s">
        <v>58</v>
      </c>
      <c r="B24" s="12" t="s">
        <v>17</v>
      </c>
      <c r="C24" s="24">
        <f>'табл.4 Паспорт МП'!E28</f>
        <v>0</v>
      </c>
      <c r="D24" s="24">
        <f>'табл.4 Паспорт МП'!F28</f>
        <v>0</v>
      </c>
      <c r="E24" s="24">
        <f>'табл.4 Паспорт МП'!G28</f>
        <v>0</v>
      </c>
      <c r="F24" s="24">
        <f>'табл.4 Паспорт МП'!H28</f>
        <v>0</v>
      </c>
      <c r="G24" s="24">
        <f>'табл.4 Паспорт МП'!I28</f>
        <v>0</v>
      </c>
      <c r="H24" s="24">
        <f>'табл.4 Паспорт МП'!J28</f>
        <v>0</v>
      </c>
      <c r="I24" s="24">
        <f>'табл.4 Паспорт МП'!K28</f>
        <v>0</v>
      </c>
    </row>
    <row r="25" spans="1:12" ht="110.25" x14ac:dyDescent="0.25">
      <c r="A25" s="22" t="s">
        <v>7</v>
      </c>
      <c r="B25" s="6" t="s">
        <v>115</v>
      </c>
      <c r="C25" s="24">
        <f>C26+C27+C28+C29</f>
        <v>3393.9493400000001</v>
      </c>
      <c r="D25" s="24">
        <f t="shared" ref="D25:I25" si="6">D26+D27+D28+D29</f>
        <v>3957.7667900000001</v>
      </c>
      <c r="E25" s="24">
        <f t="shared" si="6"/>
        <v>4143.1019100000003</v>
      </c>
      <c r="F25" s="24">
        <f t="shared" si="6"/>
        <v>4143.1019100000003</v>
      </c>
      <c r="G25" s="24">
        <f t="shared" si="6"/>
        <v>4143.1019100000003</v>
      </c>
      <c r="H25" s="24">
        <f t="shared" si="6"/>
        <v>4143.1019100000003</v>
      </c>
      <c r="I25" s="24">
        <f t="shared" si="6"/>
        <v>23924.123770000006</v>
      </c>
    </row>
    <row r="26" spans="1:12" ht="15.75" x14ac:dyDescent="0.25">
      <c r="A26" s="22" t="s">
        <v>42</v>
      </c>
      <c r="B26" s="7" t="s">
        <v>14</v>
      </c>
      <c r="C26" s="24">
        <f>'табл.4 Паспорт МП'!E30</f>
        <v>3393.9493400000001</v>
      </c>
      <c r="D26" s="24">
        <f>'табл.4 Паспорт МП'!F30</f>
        <v>3957.7667900000001</v>
      </c>
      <c r="E26" s="24">
        <f>'табл.4 Паспорт МП'!G30</f>
        <v>4143.1019100000003</v>
      </c>
      <c r="F26" s="24">
        <f>'табл.4 Паспорт МП'!H30</f>
        <v>4143.1019100000003</v>
      </c>
      <c r="G26" s="24">
        <f>'табл.4 Паспорт МП'!I30</f>
        <v>4143.1019100000003</v>
      </c>
      <c r="H26" s="24">
        <f>'табл.4 Паспорт МП'!J30</f>
        <v>4143.1019100000003</v>
      </c>
      <c r="I26" s="24">
        <f>'табл.4 Паспорт МП'!K30</f>
        <v>23924.123770000006</v>
      </c>
    </row>
    <row r="27" spans="1:12" ht="15.75" x14ac:dyDescent="0.25">
      <c r="A27" s="22" t="s">
        <v>108</v>
      </c>
      <c r="B27" s="12" t="s">
        <v>15</v>
      </c>
      <c r="C27" s="24">
        <f>'табл.4 Паспорт МП'!E31</f>
        <v>0</v>
      </c>
      <c r="D27" s="24">
        <f>'табл.4 Паспорт МП'!F31</f>
        <v>0</v>
      </c>
      <c r="E27" s="24">
        <f>'табл.4 Паспорт МП'!G31</f>
        <v>0</v>
      </c>
      <c r="F27" s="24">
        <f>'табл.4 Паспорт МП'!H31</f>
        <v>0</v>
      </c>
      <c r="G27" s="24">
        <f>'табл.4 Паспорт МП'!I31</f>
        <v>0</v>
      </c>
      <c r="H27" s="24">
        <f>'табл.4 Паспорт МП'!J31</f>
        <v>0</v>
      </c>
      <c r="I27" s="24">
        <f>'табл.4 Паспорт МП'!K31</f>
        <v>0</v>
      </c>
    </row>
    <row r="28" spans="1:12" ht="15.75" x14ac:dyDescent="0.25">
      <c r="A28" s="22" t="s">
        <v>43</v>
      </c>
      <c r="B28" s="12" t="s">
        <v>16</v>
      </c>
      <c r="C28" s="24">
        <f>'табл.4 Паспорт МП'!E32</f>
        <v>0</v>
      </c>
      <c r="D28" s="24">
        <f>'табл.4 Паспорт МП'!F32</f>
        <v>0</v>
      </c>
      <c r="E28" s="24">
        <f>'табл.4 Паспорт МП'!G32</f>
        <v>0</v>
      </c>
      <c r="F28" s="24">
        <f>'табл.4 Паспорт МП'!H32</f>
        <v>0</v>
      </c>
      <c r="G28" s="24">
        <f>'табл.4 Паспорт МП'!I32</f>
        <v>0</v>
      </c>
      <c r="H28" s="24">
        <f>'табл.4 Паспорт МП'!J32</f>
        <v>0</v>
      </c>
      <c r="I28" s="24">
        <f>'табл.4 Паспорт МП'!K32</f>
        <v>0</v>
      </c>
    </row>
    <row r="29" spans="1:12" ht="15.75" x14ac:dyDescent="0.25">
      <c r="A29" s="22" t="s">
        <v>44</v>
      </c>
      <c r="B29" s="12" t="s">
        <v>17</v>
      </c>
      <c r="C29" s="24">
        <f>'табл.4 Паспорт МП'!E33</f>
        <v>0</v>
      </c>
      <c r="D29" s="24">
        <f>'табл.4 Паспорт МП'!F33</f>
        <v>0</v>
      </c>
      <c r="E29" s="24">
        <f>'табл.4 Паспорт МП'!G33</f>
        <v>0</v>
      </c>
      <c r="F29" s="24">
        <f>'табл.4 Паспорт МП'!H33</f>
        <v>0</v>
      </c>
      <c r="G29" s="24">
        <f>'табл.4 Паспорт МП'!I33</f>
        <v>0</v>
      </c>
      <c r="H29" s="24">
        <f>'табл.4 Паспорт МП'!J33</f>
        <v>0</v>
      </c>
      <c r="I29" s="24">
        <f>'табл.4 Паспорт МП'!K33</f>
        <v>0</v>
      </c>
    </row>
    <row r="30" spans="1:12" ht="110.25" x14ac:dyDescent="0.25">
      <c r="A30" s="22" t="s">
        <v>8</v>
      </c>
      <c r="B30" s="6" t="s">
        <v>116</v>
      </c>
      <c r="C30" s="24">
        <f>C31+C32+C33+C34</f>
        <v>679.66278999999997</v>
      </c>
      <c r="D30" s="24">
        <f t="shared" ref="D30:I30" si="7">D31+D32+D33+D34</f>
        <v>792.57129999999995</v>
      </c>
      <c r="E30" s="24">
        <f t="shared" si="7"/>
        <v>829.68598999999995</v>
      </c>
      <c r="F30" s="24">
        <f t="shared" si="7"/>
        <v>829.68598999999995</v>
      </c>
      <c r="G30" s="24">
        <f t="shared" si="7"/>
        <v>829.68598999999995</v>
      </c>
      <c r="H30" s="24">
        <f t="shared" si="7"/>
        <v>829.68598999999995</v>
      </c>
      <c r="I30" s="24">
        <f t="shared" si="7"/>
        <v>4790.9780499999997</v>
      </c>
    </row>
    <row r="31" spans="1:12" ht="15.75" x14ac:dyDescent="0.25">
      <c r="A31" s="22" t="s">
        <v>59</v>
      </c>
      <c r="B31" s="7" t="s">
        <v>14</v>
      </c>
      <c r="C31" s="24">
        <f>'табл.4 Паспорт МП'!E35</f>
        <v>679.66278999999997</v>
      </c>
      <c r="D31" s="24">
        <f>'табл.4 Паспорт МП'!F35</f>
        <v>792.57129999999995</v>
      </c>
      <c r="E31" s="24">
        <f>'табл.4 Паспорт МП'!G35</f>
        <v>829.68598999999995</v>
      </c>
      <c r="F31" s="24">
        <f>'табл.4 Паспорт МП'!H35</f>
        <v>829.68598999999995</v>
      </c>
      <c r="G31" s="24">
        <f>'табл.4 Паспорт МП'!I35</f>
        <v>829.68598999999995</v>
      </c>
      <c r="H31" s="24">
        <f>'табл.4 Паспорт МП'!J35</f>
        <v>829.68598999999995</v>
      </c>
      <c r="I31" s="24">
        <f>'табл.4 Паспорт МП'!K35</f>
        <v>4790.9780499999997</v>
      </c>
    </row>
    <row r="32" spans="1:12" ht="15.75" x14ac:dyDescent="0.25">
      <c r="A32" s="22" t="s">
        <v>123</v>
      </c>
      <c r="B32" s="12" t="s">
        <v>15</v>
      </c>
      <c r="C32" s="24">
        <f>'табл.4 Паспорт МП'!E36</f>
        <v>0</v>
      </c>
      <c r="D32" s="24">
        <f>'табл.4 Паспорт МП'!F36</f>
        <v>0</v>
      </c>
      <c r="E32" s="24">
        <f>'табл.4 Паспорт МП'!G36</f>
        <v>0</v>
      </c>
      <c r="F32" s="24">
        <f>'табл.4 Паспорт МП'!H36</f>
        <v>0</v>
      </c>
      <c r="G32" s="24">
        <f>'табл.4 Паспорт МП'!I36</f>
        <v>0</v>
      </c>
      <c r="H32" s="24">
        <f>'табл.4 Паспорт МП'!J36</f>
        <v>0</v>
      </c>
      <c r="I32" s="24">
        <f>'табл.4 Паспорт МП'!K36</f>
        <v>0</v>
      </c>
    </row>
    <row r="33" spans="1:9" ht="15.75" x14ac:dyDescent="0.25">
      <c r="A33" s="22" t="s">
        <v>60</v>
      </c>
      <c r="B33" s="12" t="s">
        <v>16</v>
      </c>
      <c r="C33" s="24">
        <f>'табл.4 Паспорт МП'!E37</f>
        <v>0</v>
      </c>
      <c r="D33" s="24">
        <f>'табл.4 Паспорт МП'!F37</f>
        <v>0</v>
      </c>
      <c r="E33" s="24">
        <f>'табл.4 Паспорт МП'!G37</f>
        <v>0</v>
      </c>
      <c r="F33" s="24">
        <f>'табл.4 Паспорт МП'!H37</f>
        <v>0</v>
      </c>
      <c r="G33" s="24">
        <f>'табл.4 Паспорт МП'!I37</f>
        <v>0</v>
      </c>
      <c r="H33" s="24">
        <f>'табл.4 Паспорт МП'!J37</f>
        <v>0</v>
      </c>
      <c r="I33" s="24">
        <f>'табл.4 Паспорт МП'!K37</f>
        <v>0</v>
      </c>
    </row>
    <row r="34" spans="1:9" ht="15.75" x14ac:dyDescent="0.25">
      <c r="A34" s="22" t="s">
        <v>61</v>
      </c>
      <c r="B34" s="12" t="s">
        <v>17</v>
      </c>
      <c r="C34" s="24">
        <f>'табл.4 Паспорт МП'!E38</f>
        <v>0</v>
      </c>
      <c r="D34" s="24">
        <f>'табл.4 Паспорт МП'!F38</f>
        <v>0</v>
      </c>
      <c r="E34" s="24">
        <f>'табл.4 Паспорт МП'!G38</f>
        <v>0</v>
      </c>
      <c r="F34" s="24">
        <f>'табл.4 Паспорт МП'!H38</f>
        <v>0</v>
      </c>
      <c r="G34" s="24">
        <f>'табл.4 Паспорт МП'!I38</f>
        <v>0</v>
      </c>
      <c r="H34" s="24">
        <f>'табл.4 Паспорт МП'!J38</f>
        <v>0</v>
      </c>
      <c r="I34" s="24">
        <f>'табл.4 Паспорт МП'!K38</f>
        <v>0</v>
      </c>
    </row>
    <row r="35" spans="1:9" ht="110.25" x14ac:dyDescent="0.25">
      <c r="A35" s="22" t="s">
        <v>124</v>
      </c>
      <c r="B35" s="6" t="s">
        <v>117</v>
      </c>
      <c r="C35" s="24">
        <f>C36+C37+C38+C39</f>
        <v>1567.4033999999999</v>
      </c>
      <c r="D35" s="24">
        <f t="shared" ref="D35:I35" si="8">D36+D37+D38+D39</f>
        <v>1827.78719</v>
      </c>
      <c r="E35" s="24">
        <f t="shared" si="8"/>
        <v>1913.3791799999999</v>
      </c>
      <c r="F35" s="24">
        <f t="shared" si="8"/>
        <v>1913.3791799999999</v>
      </c>
      <c r="G35" s="24">
        <f t="shared" si="8"/>
        <v>1913.3791799999999</v>
      </c>
      <c r="H35" s="24">
        <f t="shared" si="8"/>
        <v>1913.3791799999999</v>
      </c>
      <c r="I35" s="24">
        <f t="shared" si="8"/>
        <v>11048.70731</v>
      </c>
    </row>
    <row r="36" spans="1:9" ht="15.75" x14ac:dyDescent="0.25">
      <c r="A36" s="22" t="s">
        <v>125</v>
      </c>
      <c r="B36" s="7" t="s">
        <v>14</v>
      </c>
      <c r="C36" s="24">
        <f>'табл.4 Паспорт МП'!E40</f>
        <v>1567.4033999999999</v>
      </c>
      <c r="D36" s="24">
        <f>'табл.4 Паспорт МП'!F40</f>
        <v>1827.78719</v>
      </c>
      <c r="E36" s="24">
        <f>'табл.4 Паспорт МП'!G40</f>
        <v>1913.3791799999999</v>
      </c>
      <c r="F36" s="24">
        <f>'табл.4 Паспорт МП'!H40</f>
        <v>1913.3791799999999</v>
      </c>
      <c r="G36" s="24">
        <f>'табл.4 Паспорт МП'!I40</f>
        <v>1913.3791799999999</v>
      </c>
      <c r="H36" s="24">
        <f>'табл.4 Паспорт МП'!J40</f>
        <v>1913.3791799999999</v>
      </c>
      <c r="I36" s="24">
        <f>'табл.4 Паспорт МП'!K40</f>
        <v>11048.70731</v>
      </c>
    </row>
    <row r="37" spans="1:9" ht="15.75" x14ac:dyDescent="0.25">
      <c r="A37" s="22" t="s">
        <v>126</v>
      </c>
      <c r="B37" s="12" t="s">
        <v>15</v>
      </c>
      <c r="C37" s="24">
        <f>'табл.4 Паспорт МП'!E41</f>
        <v>0</v>
      </c>
      <c r="D37" s="24">
        <f>'табл.4 Паспорт МП'!F41</f>
        <v>0</v>
      </c>
      <c r="E37" s="24">
        <f>'табл.4 Паспорт МП'!G41</f>
        <v>0</v>
      </c>
      <c r="F37" s="24">
        <f>'табл.4 Паспорт МП'!H41</f>
        <v>0</v>
      </c>
      <c r="G37" s="24">
        <f>'табл.4 Паспорт МП'!I41</f>
        <v>0</v>
      </c>
      <c r="H37" s="24">
        <f>'табл.4 Паспорт МП'!J41</f>
        <v>0</v>
      </c>
      <c r="I37" s="24">
        <f>'табл.4 Паспорт МП'!K41</f>
        <v>0</v>
      </c>
    </row>
    <row r="38" spans="1:9" ht="15.75" x14ac:dyDescent="0.25">
      <c r="A38" s="22" t="s">
        <v>127</v>
      </c>
      <c r="B38" s="12" t="s">
        <v>16</v>
      </c>
      <c r="C38" s="24">
        <f>'табл.4 Паспорт МП'!E42</f>
        <v>0</v>
      </c>
      <c r="D38" s="24">
        <f>'табл.4 Паспорт МП'!F42</f>
        <v>0</v>
      </c>
      <c r="E38" s="24">
        <f>'табл.4 Паспорт МП'!G42</f>
        <v>0</v>
      </c>
      <c r="F38" s="24">
        <f>'табл.4 Паспорт МП'!H42</f>
        <v>0</v>
      </c>
      <c r="G38" s="24">
        <f>'табл.4 Паспорт МП'!I42</f>
        <v>0</v>
      </c>
      <c r="H38" s="24">
        <f>'табл.4 Паспорт МП'!J42</f>
        <v>0</v>
      </c>
      <c r="I38" s="24">
        <f>'табл.4 Паспорт МП'!K42</f>
        <v>0</v>
      </c>
    </row>
    <row r="39" spans="1:9" ht="15.75" x14ac:dyDescent="0.25">
      <c r="A39" s="22" t="s">
        <v>128</v>
      </c>
      <c r="B39" s="12" t="s">
        <v>17</v>
      </c>
      <c r="C39" s="24">
        <f>'табл.4 Паспорт МП'!E43</f>
        <v>0</v>
      </c>
      <c r="D39" s="24">
        <f>'табл.4 Паспорт МП'!F43</f>
        <v>0</v>
      </c>
      <c r="E39" s="24">
        <f>'табл.4 Паспорт МП'!G43</f>
        <v>0</v>
      </c>
      <c r="F39" s="24">
        <f>'табл.4 Паспорт МП'!H43</f>
        <v>0</v>
      </c>
      <c r="G39" s="24">
        <f>'табл.4 Паспорт МП'!I43</f>
        <v>0</v>
      </c>
      <c r="H39" s="24">
        <f>'табл.4 Паспорт МП'!J43</f>
        <v>0</v>
      </c>
      <c r="I39" s="24">
        <f>'табл.4 Паспорт МП'!K43</f>
        <v>0</v>
      </c>
    </row>
    <row r="40" spans="1:9" ht="110.25" x14ac:dyDescent="0.25">
      <c r="A40" s="22" t="s">
        <v>129</v>
      </c>
      <c r="B40" s="6" t="s">
        <v>118</v>
      </c>
      <c r="C40" s="24">
        <f>C41+C42+C43+C44</f>
        <v>877.22694000000001</v>
      </c>
      <c r="D40" s="24">
        <f t="shared" ref="D40:I40" si="9">D41+D42+D43+D44</f>
        <v>1022.95565</v>
      </c>
      <c r="E40" s="24">
        <f t="shared" si="9"/>
        <v>1070.8588299999999</v>
      </c>
      <c r="F40" s="24">
        <f t="shared" si="9"/>
        <v>1070.8588299999999</v>
      </c>
      <c r="G40" s="24">
        <f t="shared" si="9"/>
        <v>1070.8588299999999</v>
      </c>
      <c r="H40" s="24">
        <f t="shared" si="9"/>
        <v>1070.8588299999999</v>
      </c>
      <c r="I40" s="24">
        <f t="shared" si="9"/>
        <v>6183.6179099999999</v>
      </c>
    </row>
    <row r="41" spans="1:9" ht="15.75" x14ac:dyDescent="0.25">
      <c r="A41" s="22" t="s">
        <v>130</v>
      </c>
      <c r="B41" s="7" t="s">
        <v>14</v>
      </c>
      <c r="C41" s="24">
        <f>'табл.4 Паспорт МП'!E45</f>
        <v>877.22694000000001</v>
      </c>
      <c r="D41" s="24">
        <f>'табл.4 Паспорт МП'!F45</f>
        <v>1022.95565</v>
      </c>
      <c r="E41" s="24">
        <f>'табл.4 Паспорт МП'!G45</f>
        <v>1070.8588299999999</v>
      </c>
      <c r="F41" s="24">
        <f>'табл.4 Паспорт МП'!H45</f>
        <v>1070.8588299999999</v>
      </c>
      <c r="G41" s="24">
        <f>'табл.4 Паспорт МП'!I45</f>
        <v>1070.8588299999999</v>
      </c>
      <c r="H41" s="24">
        <f>'табл.4 Паспорт МП'!J45</f>
        <v>1070.8588299999999</v>
      </c>
      <c r="I41" s="24">
        <f>'табл.4 Паспорт МП'!K45</f>
        <v>6183.6179099999999</v>
      </c>
    </row>
    <row r="42" spans="1:9" ht="15.75" x14ac:dyDescent="0.25">
      <c r="A42" s="22" t="s">
        <v>131</v>
      </c>
      <c r="B42" s="12" t="s">
        <v>15</v>
      </c>
      <c r="C42" s="24">
        <f>'табл.4 Паспорт МП'!E46</f>
        <v>0</v>
      </c>
      <c r="D42" s="24">
        <f>'табл.4 Паспорт МП'!F46</f>
        <v>0</v>
      </c>
      <c r="E42" s="24">
        <f>'табл.4 Паспорт МП'!G46</f>
        <v>0</v>
      </c>
      <c r="F42" s="24">
        <f>'табл.4 Паспорт МП'!H46</f>
        <v>0</v>
      </c>
      <c r="G42" s="24">
        <f>'табл.4 Паспорт МП'!I46</f>
        <v>0</v>
      </c>
      <c r="H42" s="24">
        <f>'табл.4 Паспорт МП'!J46</f>
        <v>0</v>
      </c>
      <c r="I42" s="24">
        <f>'табл.4 Паспорт МП'!K46</f>
        <v>0</v>
      </c>
    </row>
    <row r="43" spans="1:9" ht="15.75" x14ac:dyDescent="0.25">
      <c r="A43" s="22" t="s">
        <v>132</v>
      </c>
      <c r="B43" s="12" t="s">
        <v>16</v>
      </c>
      <c r="C43" s="24">
        <f>'табл.4 Паспорт МП'!E47</f>
        <v>0</v>
      </c>
      <c r="D43" s="24">
        <f>'табл.4 Паспорт МП'!F47</f>
        <v>0</v>
      </c>
      <c r="E43" s="24">
        <f>'табл.4 Паспорт МП'!G47</f>
        <v>0</v>
      </c>
      <c r="F43" s="24">
        <f>'табл.4 Паспорт МП'!H47</f>
        <v>0</v>
      </c>
      <c r="G43" s="24">
        <f>'табл.4 Паспорт МП'!I47</f>
        <v>0</v>
      </c>
      <c r="H43" s="24">
        <f>'табл.4 Паспорт МП'!J47</f>
        <v>0</v>
      </c>
      <c r="I43" s="24">
        <f>'табл.4 Паспорт МП'!K47</f>
        <v>0</v>
      </c>
    </row>
    <row r="44" spans="1:9" ht="15.75" x14ac:dyDescent="0.25">
      <c r="A44" s="22" t="s">
        <v>133</v>
      </c>
      <c r="B44" s="12" t="s">
        <v>17</v>
      </c>
      <c r="C44" s="24">
        <f>'табл.4 Паспорт МП'!E48</f>
        <v>0</v>
      </c>
      <c r="D44" s="24">
        <f>'табл.4 Паспорт МП'!F48</f>
        <v>0</v>
      </c>
      <c r="E44" s="24">
        <f>'табл.4 Паспорт МП'!G48</f>
        <v>0</v>
      </c>
      <c r="F44" s="24">
        <f>'табл.4 Паспорт МП'!H48</f>
        <v>0</v>
      </c>
      <c r="G44" s="24">
        <f>'табл.4 Паспорт МП'!I48</f>
        <v>0</v>
      </c>
      <c r="H44" s="24">
        <f>'табл.4 Паспорт МП'!J48</f>
        <v>0</v>
      </c>
      <c r="I44" s="24">
        <f>'табл.4 Паспорт МП'!K48</f>
        <v>0</v>
      </c>
    </row>
    <row r="45" spans="1:9" ht="110.25" x14ac:dyDescent="0.25">
      <c r="A45" s="22" t="s">
        <v>174</v>
      </c>
      <c r="B45" s="6" t="s">
        <v>119</v>
      </c>
      <c r="C45" s="24">
        <f>C46+C47+C48+C49</f>
        <v>481.26366000000002</v>
      </c>
      <c r="D45" s="24">
        <f t="shared" ref="D45:I45" si="10">D46+D47+D48+D49</f>
        <v>561.21324000000004</v>
      </c>
      <c r="E45" s="24">
        <f t="shared" si="10"/>
        <v>587.49384999999995</v>
      </c>
      <c r="F45" s="24">
        <f t="shared" si="10"/>
        <v>587.49384999999995</v>
      </c>
      <c r="G45" s="24">
        <f t="shared" si="10"/>
        <v>587.49384999999995</v>
      </c>
      <c r="H45" s="24">
        <f t="shared" si="10"/>
        <v>587.49384999999995</v>
      </c>
      <c r="I45" s="24">
        <f t="shared" si="10"/>
        <v>3392.4522999999995</v>
      </c>
    </row>
    <row r="46" spans="1:9" ht="15.75" x14ac:dyDescent="0.25">
      <c r="A46" s="22" t="s">
        <v>162</v>
      </c>
      <c r="B46" s="7" t="s">
        <v>14</v>
      </c>
      <c r="C46" s="24">
        <f>'табл.4 Паспорт МП'!E50</f>
        <v>481.26366000000002</v>
      </c>
      <c r="D46" s="24">
        <f>'табл.4 Паспорт МП'!F50</f>
        <v>561.21324000000004</v>
      </c>
      <c r="E46" s="24">
        <f>'табл.4 Паспорт МП'!G50</f>
        <v>587.49384999999995</v>
      </c>
      <c r="F46" s="24">
        <f>'табл.4 Паспорт МП'!H50</f>
        <v>587.49384999999995</v>
      </c>
      <c r="G46" s="24">
        <f>'табл.4 Паспорт МП'!I50</f>
        <v>587.49384999999995</v>
      </c>
      <c r="H46" s="24">
        <f>'табл.4 Паспорт МП'!J50</f>
        <v>587.49384999999995</v>
      </c>
      <c r="I46" s="24">
        <f>'табл.4 Паспорт МП'!K50</f>
        <v>3392.4522999999995</v>
      </c>
    </row>
    <row r="47" spans="1:9" ht="15.75" x14ac:dyDescent="0.25">
      <c r="A47" s="22" t="s">
        <v>163</v>
      </c>
      <c r="B47" s="12" t="s">
        <v>15</v>
      </c>
      <c r="C47" s="24">
        <f>'табл.4 Паспорт МП'!E51</f>
        <v>0</v>
      </c>
      <c r="D47" s="24">
        <f>'табл.4 Паспорт МП'!F51</f>
        <v>0</v>
      </c>
      <c r="E47" s="24">
        <f>'табл.4 Паспорт МП'!G51</f>
        <v>0</v>
      </c>
      <c r="F47" s="24">
        <f>'табл.4 Паспорт МП'!H51</f>
        <v>0</v>
      </c>
      <c r="G47" s="24">
        <f>'табл.4 Паспорт МП'!I51</f>
        <v>0</v>
      </c>
      <c r="H47" s="24">
        <f>'табл.4 Паспорт МП'!J51</f>
        <v>0</v>
      </c>
      <c r="I47" s="24">
        <f>'табл.4 Паспорт МП'!K51</f>
        <v>0</v>
      </c>
    </row>
    <row r="48" spans="1:9" ht="15.75" x14ac:dyDescent="0.25">
      <c r="A48" s="22" t="s">
        <v>164</v>
      </c>
      <c r="B48" s="12" t="s">
        <v>16</v>
      </c>
      <c r="C48" s="24">
        <f>'табл.4 Паспорт МП'!E52</f>
        <v>0</v>
      </c>
      <c r="D48" s="24">
        <f>'табл.4 Паспорт МП'!F52</f>
        <v>0</v>
      </c>
      <c r="E48" s="24">
        <f>'табл.4 Паспорт МП'!G52</f>
        <v>0</v>
      </c>
      <c r="F48" s="24">
        <f>'табл.4 Паспорт МП'!H52</f>
        <v>0</v>
      </c>
      <c r="G48" s="24">
        <f>'табл.4 Паспорт МП'!I52</f>
        <v>0</v>
      </c>
      <c r="H48" s="24">
        <f>'табл.4 Паспорт МП'!J52</f>
        <v>0</v>
      </c>
      <c r="I48" s="24">
        <f>'табл.4 Паспорт МП'!K52</f>
        <v>0</v>
      </c>
    </row>
    <row r="49" spans="1:9" ht="15.75" x14ac:dyDescent="0.25">
      <c r="A49" s="22" t="s">
        <v>165</v>
      </c>
      <c r="B49" s="12" t="s">
        <v>17</v>
      </c>
      <c r="C49" s="24">
        <f>'табл.4 Паспорт МП'!E53</f>
        <v>0</v>
      </c>
      <c r="D49" s="24">
        <f>'табл.4 Паспорт МП'!F53</f>
        <v>0</v>
      </c>
      <c r="E49" s="24">
        <f>'табл.4 Паспорт МП'!G53</f>
        <v>0</v>
      </c>
      <c r="F49" s="24">
        <f>'табл.4 Паспорт МП'!H53</f>
        <v>0</v>
      </c>
      <c r="G49" s="24">
        <f>'табл.4 Паспорт МП'!I53</f>
        <v>0</v>
      </c>
      <c r="H49" s="24">
        <f>'табл.4 Паспорт МП'!J53</f>
        <v>0</v>
      </c>
      <c r="I49" s="24">
        <f>'табл.4 Паспорт МП'!K53</f>
        <v>0</v>
      </c>
    </row>
    <row r="50" spans="1:9" ht="110.25" x14ac:dyDescent="0.25">
      <c r="A50" s="22" t="s">
        <v>175</v>
      </c>
      <c r="B50" s="6" t="s">
        <v>120</v>
      </c>
      <c r="C50" s="84">
        <f>C51+C52+C53+C54</f>
        <v>3136.56367</v>
      </c>
      <c r="D50" s="84">
        <f t="shared" ref="D50:I50" si="11">D51+D52+D53+D54</f>
        <v>3657.62311</v>
      </c>
      <c r="E50" s="84">
        <f t="shared" si="11"/>
        <v>3828.9030299999999</v>
      </c>
      <c r="F50" s="84">
        <f t="shared" si="11"/>
        <v>3828.9030299999999</v>
      </c>
      <c r="G50" s="84">
        <f t="shared" si="11"/>
        <v>3828.9030299999999</v>
      </c>
      <c r="H50" s="84">
        <f t="shared" si="11"/>
        <v>3828.9030299999999</v>
      </c>
      <c r="I50" s="84">
        <f t="shared" si="11"/>
        <v>22109.798900000002</v>
      </c>
    </row>
    <row r="51" spans="1:9" ht="15.75" x14ac:dyDescent="0.25">
      <c r="A51" s="22" t="s">
        <v>166</v>
      </c>
      <c r="B51" s="7" t="s">
        <v>14</v>
      </c>
      <c r="C51" s="24">
        <f>'табл.4 Паспорт МП'!E55</f>
        <v>3136.56367</v>
      </c>
      <c r="D51" s="24">
        <f>'табл.4 Паспорт МП'!F55</f>
        <v>3657.62311</v>
      </c>
      <c r="E51" s="24">
        <f>'табл.4 Паспорт МП'!G55</f>
        <v>3828.9030299999999</v>
      </c>
      <c r="F51" s="24">
        <f>'табл.4 Паспорт МП'!H55</f>
        <v>3828.9030299999999</v>
      </c>
      <c r="G51" s="24">
        <f>'табл.4 Паспорт МП'!I55</f>
        <v>3828.9030299999999</v>
      </c>
      <c r="H51" s="24">
        <f>'табл.4 Паспорт МП'!J55</f>
        <v>3828.9030299999999</v>
      </c>
      <c r="I51" s="24">
        <f>'табл.4 Паспорт МП'!K55</f>
        <v>22109.798900000002</v>
      </c>
    </row>
    <row r="52" spans="1:9" ht="15.75" x14ac:dyDescent="0.25">
      <c r="A52" s="22" t="s">
        <v>167</v>
      </c>
      <c r="B52" s="12" t="s">
        <v>15</v>
      </c>
      <c r="C52" s="24">
        <f>'табл.4 Паспорт МП'!E56</f>
        <v>0</v>
      </c>
      <c r="D52" s="24">
        <f>'табл.4 Паспорт МП'!F56</f>
        <v>0</v>
      </c>
      <c r="E52" s="24">
        <f>'табл.4 Паспорт МП'!G56</f>
        <v>0</v>
      </c>
      <c r="F52" s="24">
        <f>'табл.4 Паспорт МП'!H56</f>
        <v>0</v>
      </c>
      <c r="G52" s="24">
        <f>'табл.4 Паспорт МП'!I56</f>
        <v>0</v>
      </c>
      <c r="H52" s="24">
        <f>'табл.4 Паспорт МП'!J56</f>
        <v>0</v>
      </c>
      <c r="I52" s="24">
        <f>'табл.4 Паспорт МП'!K56</f>
        <v>0</v>
      </c>
    </row>
    <row r="53" spans="1:9" ht="15.75" x14ac:dyDescent="0.25">
      <c r="A53" s="22" t="s">
        <v>168</v>
      </c>
      <c r="B53" s="12" t="s">
        <v>16</v>
      </c>
      <c r="C53" s="24">
        <f>'табл.4 Паспорт МП'!E57</f>
        <v>0</v>
      </c>
      <c r="D53" s="24">
        <f>'табл.4 Паспорт МП'!F57</f>
        <v>0</v>
      </c>
      <c r="E53" s="24">
        <f>'табл.4 Паспорт МП'!G57</f>
        <v>0</v>
      </c>
      <c r="F53" s="24">
        <f>'табл.4 Паспорт МП'!H57</f>
        <v>0</v>
      </c>
      <c r="G53" s="24">
        <f>'табл.4 Паспорт МП'!I57</f>
        <v>0</v>
      </c>
      <c r="H53" s="24">
        <f>'табл.4 Паспорт МП'!J57</f>
        <v>0</v>
      </c>
      <c r="I53" s="24">
        <f>'табл.4 Паспорт МП'!K57</f>
        <v>0</v>
      </c>
    </row>
    <row r="54" spans="1:9" ht="15.75" x14ac:dyDescent="0.25">
      <c r="A54" s="22" t="s">
        <v>169</v>
      </c>
      <c r="B54" s="12" t="s">
        <v>17</v>
      </c>
      <c r="C54" s="24">
        <f>'табл.4 Паспорт МП'!E58</f>
        <v>0</v>
      </c>
      <c r="D54" s="24">
        <f>'табл.4 Паспорт МП'!F58</f>
        <v>0</v>
      </c>
      <c r="E54" s="24">
        <f>'табл.4 Паспорт МП'!G58</f>
        <v>0</v>
      </c>
      <c r="F54" s="24">
        <f>'табл.4 Паспорт МП'!H58</f>
        <v>0</v>
      </c>
      <c r="G54" s="24">
        <f>'табл.4 Паспорт МП'!I58</f>
        <v>0</v>
      </c>
      <c r="H54" s="24">
        <f>'табл.4 Паспорт МП'!J58</f>
        <v>0</v>
      </c>
      <c r="I54" s="24">
        <f>'табл.4 Паспорт МП'!K58</f>
        <v>0</v>
      </c>
    </row>
    <row r="55" spans="1:9" ht="110.25" x14ac:dyDescent="0.25">
      <c r="A55" s="22" t="s">
        <v>176</v>
      </c>
      <c r="B55" s="6" t="s">
        <v>121</v>
      </c>
      <c r="C55" s="24">
        <f>C56+C57+C58+C59</f>
        <v>913.55538000000001</v>
      </c>
      <c r="D55" s="24">
        <f t="shared" ref="D55:I55" si="12">D56+D57+D58+D59</f>
        <v>1065.3190999999999</v>
      </c>
      <c r="E55" s="24">
        <f t="shared" si="12"/>
        <v>1115.2060899999999</v>
      </c>
      <c r="F55" s="24">
        <f t="shared" si="12"/>
        <v>1115.2060899999999</v>
      </c>
      <c r="G55" s="24">
        <f t="shared" si="12"/>
        <v>1115.2060899999999</v>
      </c>
      <c r="H55" s="24">
        <f t="shared" si="12"/>
        <v>1115.2060899999999</v>
      </c>
      <c r="I55" s="24">
        <f t="shared" si="12"/>
        <v>6439.6988399999991</v>
      </c>
    </row>
    <row r="56" spans="1:9" ht="15.75" x14ac:dyDescent="0.25">
      <c r="A56" s="22" t="s">
        <v>170</v>
      </c>
      <c r="B56" s="7" t="s">
        <v>14</v>
      </c>
      <c r="C56" s="24">
        <f>'табл.4 Паспорт МП'!E60</f>
        <v>913.55538000000001</v>
      </c>
      <c r="D56" s="24">
        <f>'табл.4 Паспорт МП'!F60</f>
        <v>1065.3190999999999</v>
      </c>
      <c r="E56" s="24">
        <f>'табл.4 Паспорт МП'!G60</f>
        <v>1115.2060899999999</v>
      </c>
      <c r="F56" s="24">
        <f>'табл.4 Паспорт МП'!H60</f>
        <v>1115.2060899999999</v>
      </c>
      <c r="G56" s="24">
        <f>'табл.4 Паспорт МП'!I60</f>
        <v>1115.2060899999999</v>
      </c>
      <c r="H56" s="24">
        <f>'табл.4 Паспорт МП'!J60</f>
        <v>1115.2060899999999</v>
      </c>
      <c r="I56" s="24">
        <f>'табл.4 Паспорт МП'!K60</f>
        <v>6439.6988399999991</v>
      </c>
    </row>
    <row r="57" spans="1:9" ht="15.75" x14ac:dyDescent="0.25">
      <c r="A57" s="22" t="s">
        <v>171</v>
      </c>
      <c r="B57" s="12" t="s">
        <v>15</v>
      </c>
      <c r="C57" s="24">
        <f>'табл.4 Паспорт МП'!E61</f>
        <v>0</v>
      </c>
      <c r="D57" s="24">
        <f>'табл.4 Паспорт МП'!F61</f>
        <v>0</v>
      </c>
      <c r="E57" s="24">
        <f>'табл.4 Паспорт МП'!G61</f>
        <v>0</v>
      </c>
      <c r="F57" s="24">
        <f>'табл.4 Паспорт МП'!H61</f>
        <v>0</v>
      </c>
      <c r="G57" s="24">
        <f>'табл.4 Паспорт МП'!I61</f>
        <v>0</v>
      </c>
      <c r="H57" s="24">
        <f>'табл.4 Паспорт МП'!J61</f>
        <v>0</v>
      </c>
      <c r="I57" s="24">
        <f>'табл.4 Паспорт МП'!K61</f>
        <v>0</v>
      </c>
    </row>
    <row r="58" spans="1:9" ht="15.75" x14ac:dyDescent="0.25">
      <c r="A58" s="22" t="s">
        <v>172</v>
      </c>
      <c r="B58" s="12" t="s">
        <v>16</v>
      </c>
      <c r="C58" s="24">
        <f>'табл.4 Паспорт МП'!E62</f>
        <v>0</v>
      </c>
      <c r="D58" s="24">
        <f>'табл.4 Паспорт МП'!F62</f>
        <v>0</v>
      </c>
      <c r="E58" s="24">
        <f>'табл.4 Паспорт МП'!G62</f>
        <v>0</v>
      </c>
      <c r="F58" s="24">
        <f>'табл.4 Паспорт МП'!H62</f>
        <v>0</v>
      </c>
      <c r="G58" s="24">
        <f>'табл.4 Паспорт МП'!I62</f>
        <v>0</v>
      </c>
      <c r="H58" s="24">
        <f>'табл.4 Паспорт МП'!J62</f>
        <v>0</v>
      </c>
      <c r="I58" s="24">
        <f>'табл.4 Паспорт МП'!K62</f>
        <v>0</v>
      </c>
    </row>
    <row r="59" spans="1:9" ht="15.75" x14ac:dyDescent="0.25">
      <c r="A59" s="22" t="s">
        <v>173</v>
      </c>
      <c r="B59" s="12" t="s">
        <v>17</v>
      </c>
      <c r="C59" s="24">
        <f>'табл.4 Паспорт МП'!E63</f>
        <v>0</v>
      </c>
      <c r="D59" s="24">
        <f>'табл.4 Паспорт МП'!F63</f>
        <v>0</v>
      </c>
      <c r="E59" s="24">
        <f>'табл.4 Паспорт МП'!G63</f>
        <v>0</v>
      </c>
      <c r="F59" s="24">
        <f>'табл.4 Паспорт МП'!H63</f>
        <v>0</v>
      </c>
      <c r="G59" s="24">
        <f>'табл.4 Паспорт МП'!I63</f>
        <v>0</v>
      </c>
      <c r="H59" s="24">
        <f>'табл.4 Паспорт МП'!J63</f>
        <v>0</v>
      </c>
      <c r="I59" s="24">
        <f>'табл.4 Паспорт МП'!K63</f>
        <v>0</v>
      </c>
    </row>
    <row r="60" spans="1:9" ht="47.25" x14ac:dyDescent="0.25">
      <c r="A60" s="22" t="s">
        <v>177</v>
      </c>
      <c r="B60" s="6" t="s">
        <v>113</v>
      </c>
      <c r="C60" s="24">
        <f>SUM(C61:C64)</f>
        <v>1110</v>
      </c>
      <c r="D60" s="24">
        <f t="shared" ref="D60:I60" si="13">SUM(D61:D64)</f>
        <v>1110</v>
      </c>
      <c r="E60" s="24">
        <f t="shared" si="13"/>
        <v>1110</v>
      </c>
      <c r="F60" s="24">
        <f t="shared" si="13"/>
        <v>1110</v>
      </c>
      <c r="G60" s="24">
        <f t="shared" si="13"/>
        <v>1110</v>
      </c>
      <c r="H60" s="24">
        <f t="shared" si="13"/>
        <v>1110</v>
      </c>
      <c r="I60" s="24">
        <f t="shared" si="13"/>
        <v>6660</v>
      </c>
    </row>
    <row r="61" spans="1:9" ht="15.75" x14ac:dyDescent="0.25">
      <c r="A61" s="22" t="s">
        <v>178</v>
      </c>
      <c r="B61" s="7" t="s">
        <v>14</v>
      </c>
      <c r="C61" s="24">
        <f>'табл.4 Паспорт МП'!E85</f>
        <v>1110</v>
      </c>
      <c r="D61" s="24">
        <f>'табл.4 Паспорт МП'!F85</f>
        <v>1110</v>
      </c>
      <c r="E61" s="24">
        <f>'табл.4 Паспорт МП'!G85</f>
        <v>1110</v>
      </c>
      <c r="F61" s="24">
        <f>'табл.4 Паспорт МП'!H85</f>
        <v>1110</v>
      </c>
      <c r="G61" s="24">
        <f>'табл.4 Паспорт МП'!I85</f>
        <v>1110</v>
      </c>
      <c r="H61" s="24">
        <f>'табл.4 Паспорт МП'!J85</f>
        <v>1110</v>
      </c>
      <c r="I61" s="24">
        <f>'табл.4 Паспорт МП'!K85</f>
        <v>6660</v>
      </c>
    </row>
    <row r="62" spans="1:9" ht="15.75" x14ac:dyDescent="0.25">
      <c r="A62" s="22" t="s">
        <v>179</v>
      </c>
      <c r="B62" s="12" t="s">
        <v>15</v>
      </c>
      <c r="C62" s="24">
        <f>'табл.4 Паспорт МП'!E86</f>
        <v>0</v>
      </c>
      <c r="D62" s="24">
        <f>'табл.4 Паспорт МП'!F86</f>
        <v>0</v>
      </c>
      <c r="E62" s="24">
        <f>'табл.4 Паспорт МП'!G86</f>
        <v>0</v>
      </c>
      <c r="F62" s="24">
        <f>'табл.4 Паспорт МП'!H86</f>
        <v>0</v>
      </c>
      <c r="G62" s="24">
        <f>'табл.4 Паспорт МП'!I86</f>
        <v>0</v>
      </c>
      <c r="H62" s="24">
        <f>'табл.4 Паспорт МП'!J86</f>
        <v>0</v>
      </c>
      <c r="I62" s="24">
        <f>'табл.4 Паспорт МП'!K86</f>
        <v>0</v>
      </c>
    </row>
    <row r="63" spans="1:9" ht="15.75" x14ac:dyDescent="0.25">
      <c r="A63" s="22" t="s">
        <v>180</v>
      </c>
      <c r="B63" s="12" t="s">
        <v>16</v>
      </c>
      <c r="C63" s="24">
        <f>'табл.4 Паспорт МП'!E87</f>
        <v>0</v>
      </c>
      <c r="D63" s="24">
        <f>'табл.4 Паспорт МП'!F87</f>
        <v>0</v>
      </c>
      <c r="E63" s="24">
        <f>'табл.4 Паспорт МП'!G87</f>
        <v>0</v>
      </c>
      <c r="F63" s="24">
        <f>'табл.4 Паспорт МП'!H87</f>
        <v>0</v>
      </c>
      <c r="G63" s="24">
        <f>'табл.4 Паспорт МП'!I87</f>
        <v>0</v>
      </c>
      <c r="H63" s="24">
        <f>'табл.4 Паспорт МП'!J87</f>
        <v>0</v>
      </c>
      <c r="I63" s="24">
        <f>'табл.4 Паспорт МП'!K87</f>
        <v>0</v>
      </c>
    </row>
    <row r="64" spans="1:9" ht="15.75" x14ac:dyDescent="0.25">
      <c r="A64" s="22" t="s">
        <v>181</v>
      </c>
      <c r="B64" s="12" t="s">
        <v>17</v>
      </c>
      <c r="C64" s="24">
        <f>'табл.4 Паспорт МП'!E88</f>
        <v>0</v>
      </c>
      <c r="D64" s="24">
        <f>'табл.4 Паспорт МП'!F88</f>
        <v>0</v>
      </c>
      <c r="E64" s="24">
        <f>'табл.4 Паспорт МП'!G88</f>
        <v>0</v>
      </c>
      <c r="F64" s="24">
        <f>'табл.4 Паспорт МП'!H88</f>
        <v>0</v>
      </c>
      <c r="G64" s="24">
        <f>'табл.4 Паспорт МП'!I88</f>
        <v>0</v>
      </c>
      <c r="H64" s="24">
        <f>'табл.4 Паспорт МП'!J88</f>
        <v>0</v>
      </c>
      <c r="I64" s="24">
        <f>'табл.4 Паспорт МП'!K88</f>
        <v>0</v>
      </c>
    </row>
    <row r="65" spans="1:12" ht="32.25" hidden="1" customHeight="1" x14ac:dyDescent="0.25">
      <c r="A65" s="180" t="s">
        <v>40</v>
      </c>
      <c r="B65" s="181"/>
      <c r="C65" s="181"/>
      <c r="D65" s="181"/>
      <c r="E65" s="181"/>
      <c r="F65" s="181"/>
      <c r="G65" s="181"/>
      <c r="H65" s="181"/>
      <c r="I65" s="182"/>
    </row>
    <row r="66" spans="1:12" ht="47.25" hidden="1" x14ac:dyDescent="0.25">
      <c r="A66" s="23"/>
      <c r="B66" s="19" t="s">
        <v>41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</row>
    <row r="67" spans="1:12" ht="15.75" hidden="1" x14ac:dyDescent="0.25">
      <c r="A67" s="23"/>
      <c r="B67" s="7" t="s">
        <v>14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</row>
    <row r="68" spans="1:12" ht="15.75" hidden="1" x14ac:dyDescent="0.25">
      <c r="A68" s="23"/>
      <c r="B68" s="12" t="s">
        <v>15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</row>
    <row r="69" spans="1:12" ht="15.75" hidden="1" x14ac:dyDescent="0.25">
      <c r="A69" s="23"/>
      <c r="B69" s="12" t="s">
        <v>16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</row>
    <row r="70" spans="1:12" ht="15.75" hidden="1" x14ac:dyDescent="0.25">
      <c r="A70" s="23"/>
      <c r="B70" s="12" t="s">
        <v>17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</row>
    <row r="71" spans="1:12" ht="178.5" customHeight="1" x14ac:dyDescent="0.25">
      <c r="A71" s="30" t="s">
        <v>182</v>
      </c>
      <c r="B71" s="85" t="s">
        <v>192</v>
      </c>
      <c r="C71" s="41">
        <v>3500</v>
      </c>
      <c r="D71" s="41">
        <v>3500</v>
      </c>
      <c r="E71" s="41">
        <v>3500</v>
      </c>
      <c r="F71" s="41">
        <v>3500</v>
      </c>
      <c r="G71" s="41">
        <v>3500</v>
      </c>
      <c r="H71" s="41">
        <v>3500</v>
      </c>
      <c r="I71" s="48">
        <f>C71+D71+E71+F71+G71+H71</f>
        <v>21000</v>
      </c>
      <c r="K71" s="34"/>
    </row>
    <row r="72" spans="1:12" ht="15.75" x14ac:dyDescent="0.25">
      <c r="A72" s="22" t="s">
        <v>183</v>
      </c>
      <c r="B72" s="12" t="s">
        <v>14</v>
      </c>
      <c r="C72" s="63">
        <v>3500</v>
      </c>
      <c r="D72" s="63">
        <v>3500</v>
      </c>
      <c r="E72" s="63">
        <v>3500</v>
      </c>
      <c r="F72" s="63">
        <v>3500</v>
      </c>
      <c r="G72" s="63">
        <v>3500</v>
      </c>
      <c r="H72" s="63">
        <v>3500</v>
      </c>
      <c r="I72" s="32">
        <f>C72+D72+E72+F72+G72+H72</f>
        <v>21000</v>
      </c>
      <c r="K72" s="38"/>
      <c r="L72" s="35"/>
    </row>
    <row r="73" spans="1:12" ht="15.75" x14ac:dyDescent="0.25">
      <c r="A73" s="22" t="s">
        <v>184</v>
      </c>
      <c r="B73" s="12" t="s">
        <v>15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K73" s="34"/>
    </row>
    <row r="74" spans="1:12" ht="15.75" x14ac:dyDescent="0.25">
      <c r="A74" s="22" t="s">
        <v>185</v>
      </c>
      <c r="B74" s="12" t="s">
        <v>16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f>C74+D74</f>
        <v>0</v>
      </c>
      <c r="K74" s="36"/>
      <c r="L74" s="35"/>
    </row>
    <row r="75" spans="1:12" ht="15.75" x14ac:dyDescent="0.25">
      <c r="A75" s="22" t="s">
        <v>186</v>
      </c>
      <c r="B75" s="12" t="s">
        <v>17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</row>
    <row r="76" spans="1:12" ht="189" x14ac:dyDescent="0.25">
      <c r="A76" s="86" t="s">
        <v>187</v>
      </c>
      <c r="B76" s="85" t="s">
        <v>209</v>
      </c>
      <c r="C76" s="24">
        <f>C77+C78+C79+C80</f>
        <v>981.44212000000005</v>
      </c>
      <c r="D76" s="24">
        <f t="shared" ref="D76:H76" si="14">D77+D78+D79+D80</f>
        <v>0</v>
      </c>
      <c r="E76" s="24">
        <f t="shared" si="14"/>
        <v>0</v>
      </c>
      <c r="F76" s="24">
        <f t="shared" si="14"/>
        <v>0</v>
      </c>
      <c r="G76" s="24">
        <f t="shared" si="14"/>
        <v>0</v>
      </c>
      <c r="H76" s="24">
        <f t="shared" si="14"/>
        <v>0</v>
      </c>
      <c r="I76" s="24">
        <f>C76+D76+E76+F76+G76+H76</f>
        <v>981.44212000000005</v>
      </c>
    </row>
    <row r="77" spans="1:12" ht="15.75" x14ac:dyDescent="0.25">
      <c r="A77" s="86" t="s">
        <v>188</v>
      </c>
      <c r="B77" s="66" t="s">
        <v>14</v>
      </c>
      <c r="C77" s="24">
        <v>981.44212000000005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12" ht="15.75" x14ac:dyDescent="0.25">
      <c r="A78" s="86" t="s">
        <v>189</v>
      </c>
      <c r="B78" s="66" t="s">
        <v>15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</row>
    <row r="79" spans="1:12" ht="15.75" x14ac:dyDescent="0.25">
      <c r="A79" s="86" t="s">
        <v>190</v>
      </c>
      <c r="B79" s="66" t="s">
        <v>16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</row>
    <row r="80" spans="1:12" ht="15.75" x14ac:dyDescent="0.25">
      <c r="A80" s="86" t="s">
        <v>191</v>
      </c>
      <c r="B80" s="66" t="s">
        <v>17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</row>
    <row r="81" spans="1:11" x14ac:dyDescent="0.25">
      <c r="A81" s="174" t="s">
        <v>193</v>
      </c>
      <c r="B81" s="183" t="s">
        <v>198</v>
      </c>
      <c r="C81" s="177">
        <f>C86+C87+C88+C89</f>
        <v>403193.11</v>
      </c>
      <c r="D81" s="177">
        <f t="shared" ref="D81:I81" si="15">D86+D87+D88+D89</f>
        <v>0</v>
      </c>
      <c r="E81" s="177">
        <f t="shared" si="15"/>
        <v>0</v>
      </c>
      <c r="F81" s="177">
        <f t="shared" si="15"/>
        <v>0</v>
      </c>
      <c r="G81" s="177">
        <f t="shared" si="15"/>
        <v>0</v>
      </c>
      <c r="H81" s="177">
        <f t="shared" si="15"/>
        <v>0</v>
      </c>
      <c r="I81" s="177">
        <f t="shared" si="15"/>
        <v>403193.11</v>
      </c>
    </row>
    <row r="82" spans="1:11" x14ac:dyDescent="0.25">
      <c r="A82" s="175"/>
      <c r="B82" s="184"/>
      <c r="C82" s="178"/>
      <c r="D82" s="178"/>
      <c r="E82" s="178"/>
      <c r="F82" s="178"/>
      <c r="G82" s="178"/>
      <c r="H82" s="178"/>
      <c r="I82" s="178"/>
    </row>
    <row r="83" spans="1:11" x14ac:dyDescent="0.25">
      <c r="A83" s="175"/>
      <c r="B83" s="184"/>
      <c r="C83" s="178"/>
      <c r="D83" s="178"/>
      <c r="E83" s="178"/>
      <c r="F83" s="178"/>
      <c r="G83" s="178"/>
      <c r="H83" s="178"/>
      <c r="I83" s="178"/>
    </row>
    <row r="84" spans="1:11" x14ac:dyDescent="0.25">
      <c r="A84" s="175"/>
      <c r="B84" s="184"/>
      <c r="C84" s="178"/>
      <c r="D84" s="178"/>
      <c r="E84" s="178"/>
      <c r="F84" s="178"/>
      <c r="G84" s="178"/>
      <c r="H84" s="178"/>
      <c r="I84" s="178"/>
    </row>
    <row r="85" spans="1:11" ht="75.75" customHeight="1" x14ac:dyDescent="0.25">
      <c r="A85" s="176"/>
      <c r="B85" s="185"/>
      <c r="C85" s="179"/>
      <c r="D85" s="179"/>
      <c r="E85" s="179"/>
      <c r="F85" s="179"/>
      <c r="G85" s="179"/>
      <c r="H85" s="179"/>
      <c r="I85" s="179"/>
    </row>
    <row r="86" spans="1:11" ht="18" customHeight="1" x14ac:dyDescent="0.25">
      <c r="A86" s="30" t="s">
        <v>194</v>
      </c>
      <c r="B86" s="66" t="s">
        <v>14</v>
      </c>
      <c r="C86" s="114">
        <v>16127.724399999999</v>
      </c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f>C86+D86+E86+F86+G86+H86</f>
        <v>16127.724399999999</v>
      </c>
    </row>
    <row r="87" spans="1:11" ht="21.75" customHeight="1" x14ac:dyDescent="0.25">
      <c r="A87" s="30" t="s">
        <v>195</v>
      </c>
      <c r="B87" s="66" t="s">
        <v>15</v>
      </c>
      <c r="C87" s="114">
        <v>0</v>
      </c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f t="shared" ref="I87:I88" si="16">C87+D87+E87+F87+G87+H87</f>
        <v>0</v>
      </c>
    </row>
    <row r="88" spans="1:11" ht="20.25" customHeight="1" x14ac:dyDescent="0.25">
      <c r="A88" s="30" t="s">
        <v>196</v>
      </c>
      <c r="B88" s="66" t="s">
        <v>16</v>
      </c>
      <c r="C88" s="114">
        <v>387065.38559999998</v>
      </c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f t="shared" si="16"/>
        <v>387065.38559999998</v>
      </c>
    </row>
    <row r="89" spans="1:11" ht="15.75" x14ac:dyDescent="0.25">
      <c r="A89" s="30" t="s">
        <v>197</v>
      </c>
      <c r="B89" s="66" t="s">
        <v>17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</row>
    <row r="90" spans="1:11" ht="123.75" customHeight="1" x14ac:dyDescent="0.25">
      <c r="A90" s="30" t="s">
        <v>199</v>
      </c>
      <c r="B90" s="6" t="s">
        <v>204</v>
      </c>
      <c r="C90" s="27">
        <f>C91+C92+C93+C94</f>
        <v>46909.077499999999</v>
      </c>
      <c r="D90" s="27">
        <f t="shared" ref="D90:H90" si="17">D91+D92+D93+D94</f>
        <v>18311.458330000001</v>
      </c>
      <c r="E90" s="27">
        <f t="shared" si="17"/>
        <v>18311.458330000001</v>
      </c>
      <c r="F90" s="27">
        <f t="shared" si="17"/>
        <v>0</v>
      </c>
      <c r="G90" s="27">
        <f t="shared" si="17"/>
        <v>0</v>
      </c>
      <c r="H90" s="27">
        <f t="shared" si="17"/>
        <v>0</v>
      </c>
      <c r="I90" s="27">
        <f>I91+I92+I93+I94</f>
        <v>83531.994160000002</v>
      </c>
      <c r="K90" s="36"/>
    </row>
    <row r="91" spans="1:11" ht="15.75" x14ac:dyDescent="0.25">
      <c r="A91" s="30" t="s">
        <v>200</v>
      </c>
      <c r="B91" s="66" t="s">
        <v>14</v>
      </c>
      <c r="C91" s="27">
        <v>1876.3631</v>
      </c>
      <c r="D91" s="27">
        <v>732.45833000000005</v>
      </c>
      <c r="E91" s="27">
        <v>732.45833000000005</v>
      </c>
      <c r="F91" s="27">
        <v>0</v>
      </c>
      <c r="G91" s="27">
        <v>0</v>
      </c>
      <c r="H91" s="27">
        <v>0</v>
      </c>
      <c r="I91" s="27">
        <f>C91+D91+E91+F91+G91+H91</f>
        <v>3341.2797599999999</v>
      </c>
    </row>
    <row r="92" spans="1:11" ht="15.75" x14ac:dyDescent="0.25">
      <c r="A92" s="30" t="s">
        <v>201</v>
      </c>
      <c r="B92" s="66" t="s">
        <v>15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f>C92+D92+E92+F92+G92+H92</f>
        <v>0</v>
      </c>
    </row>
    <row r="93" spans="1:11" ht="15.75" x14ac:dyDescent="0.25">
      <c r="A93" s="30" t="s">
        <v>202</v>
      </c>
      <c r="B93" s="66" t="s">
        <v>16</v>
      </c>
      <c r="C93" s="27">
        <v>45032.714399999997</v>
      </c>
      <c r="D93" s="27">
        <v>17579</v>
      </c>
      <c r="E93" s="27">
        <v>17579</v>
      </c>
      <c r="F93" s="27">
        <v>0</v>
      </c>
      <c r="G93" s="27">
        <v>0</v>
      </c>
      <c r="H93" s="27">
        <v>0</v>
      </c>
      <c r="I93" s="27">
        <f>C93+D93+E93+F93+G93+H93</f>
        <v>80190.714399999997</v>
      </c>
    </row>
    <row r="94" spans="1:11" ht="15.75" x14ac:dyDescent="0.25">
      <c r="A94" s="30" t="s">
        <v>203</v>
      </c>
      <c r="B94" s="66" t="s">
        <v>17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</row>
    <row r="95" spans="1:11" ht="173.25" x14ac:dyDescent="0.25">
      <c r="A95" s="30" t="s">
        <v>211</v>
      </c>
      <c r="B95" s="31" t="s">
        <v>205</v>
      </c>
      <c r="C95" s="63">
        <f>C96+C98</f>
        <v>2794.0625</v>
      </c>
      <c r="D95" s="63">
        <f>D96+D98</f>
        <v>2794.0625</v>
      </c>
      <c r="E95" s="63">
        <f>E96+E98</f>
        <v>2794.0625</v>
      </c>
      <c r="F95" s="63">
        <v>0</v>
      </c>
      <c r="G95" s="63">
        <v>0</v>
      </c>
      <c r="H95" s="63">
        <v>0</v>
      </c>
      <c r="I95" s="63">
        <f>C95+D95+E95+G95+H95</f>
        <v>8382.1875</v>
      </c>
      <c r="K95" s="36"/>
    </row>
    <row r="96" spans="1:11" ht="15.75" x14ac:dyDescent="0.25">
      <c r="A96" s="22" t="s">
        <v>212</v>
      </c>
      <c r="B96" s="12" t="s">
        <v>14</v>
      </c>
      <c r="C96" s="49">
        <v>111.7625</v>
      </c>
      <c r="D96" s="49">
        <v>111.7625</v>
      </c>
      <c r="E96" s="49">
        <v>111.7625</v>
      </c>
      <c r="F96" s="63">
        <v>0</v>
      </c>
      <c r="G96" s="63">
        <v>0</v>
      </c>
      <c r="H96" s="63">
        <v>0</v>
      </c>
      <c r="I96" s="49">
        <f>C96+D96+E96</f>
        <v>335.28750000000002</v>
      </c>
    </row>
    <row r="97" spans="1:9" ht="15.75" x14ac:dyDescent="0.25">
      <c r="A97" s="22" t="s">
        <v>213</v>
      </c>
      <c r="B97" s="12" t="s">
        <v>15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</row>
    <row r="98" spans="1:9" ht="15.75" x14ac:dyDescent="0.25">
      <c r="A98" s="22" t="s">
        <v>214</v>
      </c>
      <c r="B98" s="12" t="s">
        <v>16</v>
      </c>
      <c r="C98" s="49">
        <v>2682.3</v>
      </c>
      <c r="D98" s="49">
        <v>2682.3</v>
      </c>
      <c r="E98" s="49">
        <v>2682.3</v>
      </c>
      <c r="F98" s="63">
        <v>0</v>
      </c>
      <c r="G98" s="63">
        <v>0</v>
      </c>
      <c r="H98" s="63">
        <v>0</v>
      </c>
      <c r="I98" s="49">
        <f>C98+D98+E98</f>
        <v>8046.9000000000005</v>
      </c>
    </row>
    <row r="99" spans="1:9" ht="15.75" x14ac:dyDescent="0.25">
      <c r="A99" s="22" t="s">
        <v>215</v>
      </c>
      <c r="B99" s="12" t="s">
        <v>17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</row>
    <row r="100" spans="1:9" ht="15.75" x14ac:dyDescent="0.25">
      <c r="A100" s="29"/>
      <c r="B100" s="28"/>
      <c r="C100" s="28"/>
      <c r="D100" s="28"/>
      <c r="E100" s="28"/>
      <c r="F100" s="28"/>
      <c r="G100" s="28"/>
      <c r="H100" s="28"/>
      <c r="I100" s="28"/>
    </row>
    <row r="101" spans="1:9" ht="15.75" x14ac:dyDescent="0.25">
      <c r="A101" s="29"/>
      <c r="B101" s="28"/>
      <c r="C101" s="28"/>
      <c r="D101" s="28"/>
      <c r="E101" s="28"/>
      <c r="F101" s="28"/>
      <c r="G101" s="28"/>
      <c r="H101" s="28"/>
      <c r="I101" s="28"/>
    </row>
    <row r="102" spans="1:9" ht="15.75" x14ac:dyDescent="0.25">
      <c r="A102" s="29"/>
      <c r="B102" s="28"/>
      <c r="C102" s="40"/>
      <c r="D102" s="28"/>
      <c r="E102" s="28"/>
      <c r="F102" s="28"/>
      <c r="G102" s="28"/>
      <c r="H102" s="28"/>
      <c r="I102" s="28"/>
    </row>
    <row r="103" spans="1:9" ht="15.75" x14ac:dyDescent="0.25">
      <c r="A103" s="29"/>
      <c r="B103" s="28"/>
      <c r="C103" s="28"/>
      <c r="D103" s="28"/>
      <c r="E103" s="28"/>
      <c r="F103" s="28"/>
      <c r="G103" s="28"/>
      <c r="H103" s="28"/>
      <c r="I103" s="28"/>
    </row>
    <row r="104" spans="1:9" ht="15.75" x14ac:dyDescent="0.25">
      <c r="A104" s="29"/>
      <c r="B104" s="28"/>
      <c r="C104" s="28"/>
      <c r="D104" s="28"/>
      <c r="E104" s="28"/>
      <c r="F104" s="28"/>
      <c r="G104" s="28"/>
      <c r="H104" s="28"/>
      <c r="I104" s="28"/>
    </row>
    <row r="105" spans="1:9" ht="15.75" x14ac:dyDescent="0.25">
      <c r="A105" s="29"/>
      <c r="B105" s="28"/>
      <c r="C105" s="28"/>
      <c r="D105" s="28"/>
      <c r="E105" s="28"/>
      <c r="F105" s="28"/>
      <c r="G105" s="28"/>
      <c r="H105" s="28"/>
      <c r="I105" s="28"/>
    </row>
    <row r="106" spans="1:9" ht="15.75" x14ac:dyDescent="0.25">
      <c r="A106" s="29"/>
      <c r="B106" s="28"/>
      <c r="C106" s="28"/>
      <c r="D106" s="28"/>
      <c r="E106" s="28"/>
      <c r="F106" s="28"/>
      <c r="G106" s="28"/>
      <c r="H106" s="28"/>
      <c r="I106" s="28"/>
    </row>
    <row r="107" spans="1:9" ht="15.75" x14ac:dyDescent="0.25">
      <c r="A107" s="29"/>
      <c r="B107" s="28"/>
      <c r="C107" s="28"/>
      <c r="D107" s="28"/>
      <c r="E107" s="28"/>
      <c r="F107" s="28"/>
      <c r="G107" s="28"/>
      <c r="H107" s="28"/>
      <c r="I107" s="28"/>
    </row>
    <row r="108" spans="1:9" ht="15.75" x14ac:dyDescent="0.25">
      <c r="A108" s="29"/>
      <c r="B108" s="28"/>
      <c r="C108" s="28"/>
      <c r="D108" s="28"/>
      <c r="E108" s="28"/>
      <c r="F108" s="28"/>
      <c r="G108" s="28"/>
      <c r="H108" s="28"/>
      <c r="I108" s="28"/>
    </row>
    <row r="109" spans="1:9" ht="15.75" x14ac:dyDescent="0.25">
      <c r="A109" s="29"/>
      <c r="B109" s="28"/>
      <c r="C109" s="28"/>
      <c r="D109" s="28"/>
      <c r="E109" s="28"/>
      <c r="F109" s="28"/>
      <c r="G109" s="28"/>
      <c r="H109" s="28"/>
      <c r="I109" s="28"/>
    </row>
    <row r="110" spans="1:9" ht="15.75" x14ac:dyDescent="0.25">
      <c r="A110" s="29"/>
      <c r="B110" s="28"/>
      <c r="C110" s="28"/>
      <c r="D110" s="28"/>
      <c r="E110" s="28"/>
      <c r="F110" s="28"/>
      <c r="G110" s="28"/>
      <c r="H110" s="28"/>
      <c r="I110" s="28"/>
    </row>
    <row r="111" spans="1:9" ht="15.75" x14ac:dyDescent="0.25">
      <c r="A111" s="29"/>
      <c r="B111" s="28"/>
      <c r="C111" s="28"/>
      <c r="D111" s="28"/>
      <c r="E111" s="28"/>
      <c r="F111" s="28"/>
      <c r="G111" s="28"/>
      <c r="H111" s="28"/>
      <c r="I111" s="28"/>
    </row>
    <row r="112" spans="1:9" ht="15.75" x14ac:dyDescent="0.25">
      <c r="A112" s="29"/>
      <c r="B112" s="28"/>
      <c r="C112" s="28"/>
      <c r="D112" s="28"/>
      <c r="E112" s="28"/>
      <c r="F112" s="28"/>
      <c r="G112" s="28"/>
      <c r="H112" s="28"/>
      <c r="I112" s="28"/>
    </row>
    <row r="113" spans="1:9" ht="15.75" x14ac:dyDescent="0.25">
      <c r="A113" s="29"/>
      <c r="B113" s="28"/>
      <c r="C113" s="28"/>
      <c r="D113" s="28"/>
      <c r="E113" s="28"/>
      <c r="F113" s="28"/>
      <c r="G113" s="28"/>
      <c r="H113" s="28"/>
      <c r="I113" s="28"/>
    </row>
    <row r="114" spans="1:9" ht="15.75" x14ac:dyDescent="0.25">
      <c r="A114" s="29"/>
      <c r="B114" s="28"/>
      <c r="C114" s="28"/>
      <c r="D114" s="28"/>
      <c r="E114" s="28"/>
      <c r="F114" s="28"/>
      <c r="G114" s="28"/>
      <c r="H114" s="28"/>
      <c r="I114" s="28"/>
    </row>
    <row r="115" spans="1:9" ht="15.75" x14ac:dyDescent="0.25">
      <c r="A115" s="29"/>
      <c r="B115" s="28"/>
      <c r="C115" s="28"/>
      <c r="D115" s="28"/>
      <c r="E115" s="28"/>
      <c r="F115" s="28"/>
      <c r="G115" s="28"/>
      <c r="H115" s="28"/>
      <c r="I115" s="28"/>
    </row>
    <row r="116" spans="1:9" ht="15.75" x14ac:dyDescent="0.25">
      <c r="A116" s="29"/>
      <c r="B116" s="28"/>
      <c r="C116" s="28"/>
      <c r="D116" s="28"/>
      <c r="E116" s="28"/>
      <c r="F116" s="28"/>
      <c r="G116" s="28"/>
      <c r="H116" s="28"/>
      <c r="I116" s="28"/>
    </row>
    <row r="117" spans="1:9" ht="15.75" x14ac:dyDescent="0.25">
      <c r="A117" s="29"/>
      <c r="B117" s="28"/>
      <c r="C117" s="28"/>
      <c r="D117" s="28"/>
      <c r="E117" s="28"/>
      <c r="F117" s="28"/>
      <c r="G117" s="28"/>
      <c r="H117" s="28"/>
      <c r="I117" s="28"/>
    </row>
    <row r="118" spans="1:9" ht="15.75" x14ac:dyDescent="0.25">
      <c r="A118" s="29"/>
      <c r="B118" s="28"/>
      <c r="C118" s="28"/>
      <c r="D118" s="28"/>
      <c r="E118" s="28"/>
      <c r="F118" s="28"/>
      <c r="G118" s="28"/>
      <c r="H118" s="28"/>
      <c r="I118" s="28"/>
    </row>
    <row r="119" spans="1:9" ht="15.75" x14ac:dyDescent="0.25">
      <c r="A119" s="29"/>
      <c r="B119" s="28"/>
      <c r="C119" s="28"/>
      <c r="D119" s="28"/>
      <c r="E119" s="28"/>
      <c r="F119" s="28"/>
      <c r="G119" s="28"/>
      <c r="H119" s="28"/>
      <c r="I119" s="28"/>
    </row>
    <row r="120" spans="1:9" ht="15.75" x14ac:dyDescent="0.25">
      <c r="A120" s="29"/>
      <c r="B120" s="28"/>
      <c r="C120" s="28"/>
      <c r="D120" s="28"/>
      <c r="E120" s="28"/>
      <c r="F120" s="28"/>
      <c r="G120" s="28"/>
      <c r="H120" s="28"/>
      <c r="I120" s="28"/>
    </row>
    <row r="121" spans="1:9" ht="15.75" x14ac:dyDescent="0.25">
      <c r="A121" s="29"/>
      <c r="B121" s="28"/>
      <c r="C121" s="28"/>
      <c r="D121" s="28"/>
      <c r="E121" s="28"/>
      <c r="F121" s="28"/>
      <c r="G121" s="28"/>
      <c r="H121" s="28"/>
      <c r="I121" s="28"/>
    </row>
    <row r="122" spans="1:9" ht="15.75" x14ac:dyDescent="0.25">
      <c r="A122" s="29"/>
      <c r="B122" s="28"/>
      <c r="C122" s="28"/>
      <c r="D122" s="28"/>
      <c r="E122" s="28"/>
      <c r="F122" s="28"/>
      <c r="G122" s="28"/>
      <c r="H122" s="28"/>
      <c r="I122" s="28"/>
    </row>
    <row r="123" spans="1:9" ht="15.75" x14ac:dyDescent="0.25">
      <c r="A123" s="29"/>
      <c r="B123" s="28"/>
      <c r="C123" s="28"/>
      <c r="D123" s="28"/>
      <c r="E123" s="28"/>
      <c r="F123" s="28"/>
      <c r="G123" s="28"/>
      <c r="H123" s="28"/>
      <c r="I123" s="28"/>
    </row>
    <row r="124" spans="1:9" ht="15.75" x14ac:dyDescent="0.25">
      <c r="A124" s="29"/>
      <c r="B124" s="28"/>
      <c r="C124" s="28"/>
      <c r="D124" s="28"/>
      <c r="E124" s="28"/>
      <c r="F124" s="28"/>
      <c r="G124" s="28"/>
      <c r="H124" s="28"/>
      <c r="I124" s="28"/>
    </row>
    <row r="125" spans="1:9" ht="15.75" x14ac:dyDescent="0.25">
      <c r="A125" s="29"/>
      <c r="B125" s="28"/>
      <c r="C125" s="28"/>
      <c r="D125" s="28"/>
      <c r="E125" s="28"/>
      <c r="F125" s="28"/>
      <c r="G125" s="28"/>
      <c r="H125" s="28"/>
      <c r="I125" s="28"/>
    </row>
    <row r="126" spans="1:9" ht="15.75" x14ac:dyDescent="0.25">
      <c r="A126" s="29"/>
      <c r="B126" s="28"/>
      <c r="C126" s="28"/>
      <c r="D126" s="28"/>
      <c r="E126" s="28"/>
      <c r="F126" s="28"/>
      <c r="G126" s="28"/>
      <c r="H126" s="28"/>
      <c r="I126" s="28"/>
    </row>
    <row r="127" spans="1:9" ht="15.75" x14ac:dyDescent="0.25">
      <c r="A127" s="29"/>
      <c r="B127" s="28"/>
      <c r="C127" s="28"/>
      <c r="D127" s="28"/>
      <c r="E127" s="28"/>
      <c r="F127" s="28"/>
      <c r="G127" s="28"/>
      <c r="H127" s="28"/>
      <c r="I127" s="28"/>
    </row>
    <row r="128" spans="1:9" ht="15.75" x14ac:dyDescent="0.25">
      <c r="A128" s="29"/>
      <c r="B128" s="28"/>
      <c r="C128" s="28"/>
      <c r="D128" s="28"/>
      <c r="E128" s="28"/>
      <c r="F128" s="28"/>
      <c r="G128" s="28"/>
      <c r="H128" s="28"/>
      <c r="I128" s="28"/>
    </row>
    <row r="129" spans="1:9" ht="15.75" x14ac:dyDescent="0.25">
      <c r="A129" s="29"/>
      <c r="B129" s="28"/>
      <c r="C129" s="28"/>
      <c r="D129" s="28"/>
      <c r="E129" s="28"/>
      <c r="F129" s="28"/>
      <c r="G129" s="28"/>
      <c r="H129" s="28"/>
      <c r="I129" s="28"/>
    </row>
    <row r="130" spans="1:9" ht="15.75" x14ac:dyDescent="0.25">
      <c r="A130" s="29"/>
      <c r="B130" s="28"/>
      <c r="C130" s="28"/>
      <c r="D130" s="28"/>
      <c r="E130" s="28"/>
      <c r="F130" s="28"/>
      <c r="G130" s="28"/>
      <c r="H130" s="28"/>
      <c r="I130" s="28"/>
    </row>
    <row r="131" spans="1:9" ht="15.75" x14ac:dyDescent="0.25">
      <c r="A131" s="29"/>
      <c r="B131" s="28"/>
      <c r="C131" s="28"/>
      <c r="D131" s="28"/>
      <c r="E131" s="28"/>
      <c r="F131" s="28"/>
      <c r="G131" s="28"/>
      <c r="H131" s="28"/>
      <c r="I131" s="28"/>
    </row>
    <row r="132" spans="1:9" ht="15.75" x14ac:dyDescent="0.25">
      <c r="A132" s="29"/>
      <c r="B132" s="28"/>
      <c r="C132" s="28"/>
      <c r="D132" s="28"/>
      <c r="E132" s="28"/>
      <c r="F132" s="28"/>
      <c r="G132" s="28"/>
      <c r="H132" s="28"/>
      <c r="I132" s="28"/>
    </row>
    <row r="133" spans="1:9" ht="15.75" x14ac:dyDescent="0.25">
      <c r="A133" s="29"/>
      <c r="B133" s="28"/>
      <c r="C133" s="28"/>
      <c r="D133" s="28"/>
      <c r="E133" s="28"/>
      <c r="F133" s="28"/>
      <c r="G133" s="28"/>
      <c r="H133" s="28"/>
      <c r="I133" s="28"/>
    </row>
    <row r="134" spans="1:9" ht="15.75" x14ac:dyDescent="0.25">
      <c r="A134" s="29"/>
      <c r="B134" s="28"/>
      <c r="C134" s="28"/>
      <c r="D134" s="28"/>
      <c r="E134" s="28"/>
      <c r="F134" s="28"/>
      <c r="G134" s="28"/>
      <c r="H134" s="28"/>
      <c r="I134" s="28"/>
    </row>
    <row r="135" spans="1:9" ht="15.75" x14ac:dyDescent="0.25">
      <c r="A135" s="29"/>
      <c r="B135" s="28"/>
      <c r="C135" s="28"/>
      <c r="D135" s="28"/>
      <c r="E135" s="28"/>
      <c r="F135" s="28"/>
      <c r="G135" s="28"/>
      <c r="H135" s="28"/>
      <c r="I135" s="28"/>
    </row>
    <row r="136" spans="1:9" ht="15.75" x14ac:dyDescent="0.25">
      <c r="A136" s="29"/>
      <c r="B136" s="28"/>
      <c r="C136" s="28"/>
      <c r="D136" s="28"/>
      <c r="E136" s="28"/>
      <c r="F136" s="28"/>
      <c r="G136" s="28"/>
      <c r="H136" s="28"/>
      <c r="I136" s="28"/>
    </row>
    <row r="137" spans="1:9" ht="15.75" x14ac:dyDescent="0.25">
      <c r="A137" s="29"/>
      <c r="B137" s="28"/>
      <c r="C137" s="28"/>
      <c r="D137" s="28"/>
      <c r="E137" s="28"/>
      <c r="F137" s="28"/>
      <c r="G137" s="28"/>
      <c r="H137" s="28"/>
      <c r="I137" s="28"/>
    </row>
    <row r="138" spans="1:9" ht="15.75" x14ac:dyDescent="0.25">
      <c r="A138" s="29"/>
      <c r="B138" s="28"/>
      <c r="C138" s="28"/>
      <c r="D138" s="28"/>
      <c r="E138" s="28"/>
      <c r="F138" s="28"/>
      <c r="G138" s="28"/>
      <c r="H138" s="28"/>
      <c r="I138" s="28"/>
    </row>
    <row r="139" spans="1:9" ht="15.75" x14ac:dyDescent="0.25">
      <c r="A139" s="29"/>
      <c r="B139" s="28"/>
      <c r="C139" s="28"/>
      <c r="D139" s="28"/>
      <c r="E139" s="28"/>
      <c r="F139" s="28"/>
      <c r="G139" s="28"/>
      <c r="H139" s="28"/>
      <c r="I139" s="28"/>
    </row>
    <row r="140" spans="1:9" ht="15.75" x14ac:dyDescent="0.25">
      <c r="A140" s="29"/>
      <c r="B140" s="28"/>
      <c r="C140" s="28"/>
      <c r="D140" s="28"/>
      <c r="E140" s="28"/>
      <c r="F140" s="28"/>
      <c r="G140" s="28"/>
      <c r="H140" s="28"/>
      <c r="I140" s="28"/>
    </row>
    <row r="141" spans="1:9" ht="15.75" x14ac:dyDescent="0.25">
      <c r="A141" s="29"/>
      <c r="B141" s="28"/>
      <c r="C141" s="28"/>
      <c r="D141" s="28"/>
      <c r="E141" s="28"/>
      <c r="F141" s="28"/>
      <c r="G141" s="28"/>
      <c r="H141" s="28"/>
      <c r="I141" s="28"/>
    </row>
    <row r="142" spans="1:9" ht="15.75" x14ac:dyDescent="0.25">
      <c r="A142" s="29"/>
      <c r="B142" s="28"/>
      <c r="C142" s="28"/>
      <c r="D142" s="28"/>
      <c r="E142" s="28"/>
      <c r="F142" s="28"/>
      <c r="G142" s="28"/>
      <c r="H142" s="28"/>
      <c r="I142" s="28"/>
    </row>
    <row r="143" spans="1:9" ht="15.75" x14ac:dyDescent="0.25">
      <c r="A143" s="29"/>
      <c r="B143" s="28"/>
      <c r="C143" s="28"/>
      <c r="D143" s="28"/>
      <c r="E143" s="28"/>
      <c r="F143" s="28"/>
      <c r="G143" s="28"/>
      <c r="H143" s="28"/>
      <c r="I143" s="28"/>
    </row>
    <row r="144" spans="1:9" ht="15.75" x14ac:dyDescent="0.25">
      <c r="A144" s="29"/>
      <c r="B144" s="28"/>
      <c r="C144" s="28"/>
      <c r="D144" s="28"/>
      <c r="E144" s="28"/>
      <c r="F144" s="28"/>
      <c r="G144" s="28"/>
      <c r="H144" s="28"/>
      <c r="I144" s="28"/>
    </row>
    <row r="145" spans="1:9" ht="15.75" x14ac:dyDescent="0.25">
      <c r="A145" s="29"/>
      <c r="B145" s="28"/>
      <c r="C145" s="28"/>
      <c r="D145" s="28"/>
      <c r="E145" s="28"/>
      <c r="F145" s="28"/>
      <c r="G145" s="28"/>
      <c r="H145" s="28"/>
      <c r="I145" s="28"/>
    </row>
    <row r="146" spans="1:9" ht="15.75" x14ac:dyDescent="0.25">
      <c r="A146" s="29"/>
      <c r="B146" s="28"/>
      <c r="C146" s="28"/>
      <c r="D146" s="28"/>
      <c r="E146" s="28"/>
      <c r="F146" s="28"/>
      <c r="G146" s="28"/>
      <c r="H146" s="28"/>
      <c r="I146" s="28"/>
    </row>
    <row r="147" spans="1:9" ht="15.75" x14ac:dyDescent="0.25">
      <c r="A147" s="29"/>
      <c r="B147" s="28"/>
      <c r="C147" s="28"/>
      <c r="D147" s="28"/>
      <c r="E147" s="28"/>
      <c r="F147" s="28"/>
      <c r="G147" s="28"/>
      <c r="H147" s="28"/>
      <c r="I147" s="28"/>
    </row>
    <row r="148" spans="1:9" ht="15.75" x14ac:dyDescent="0.25">
      <c r="A148" s="29"/>
      <c r="B148" s="28"/>
      <c r="C148" s="28"/>
      <c r="D148" s="28"/>
      <c r="E148" s="28"/>
      <c r="F148" s="28"/>
      <c r="G148" s="28"/>
      <c r="H148" s="28"/>
      <c r="I148" s="28"/>
    </row>
    <row r="149" spans="1:9" ht="15.75" x14ac:dyDescent="0.25">
      <c r="A149" s="29"/>
      <c r="B149" s="28"/>
      <c r="C149" s="28"/>
      <c r="D149" s="28"/>
      <c r="E149" s="28"/>
      <c r="F149" s="28"/>
      <c r="G149" s="28"/>
      <c r="H149" s="28"/>
      <c r="I149" s="28"/>
    </row>
    <row r="150" spans="1:9" ht="15.75" x14ac:dyDescent="0.25">
      <c r="A150" s="29"/>
      <c r="B150" s="28"/>
      <c r="C150" s="28"/>
      <c r="D150" s="28"/>
      <c r="E150" s="28"/>
      <c r="F150" s="28"/>
      <c r="G150" s="28"/>
      <c r="H150" s="28"/>
      <c r="I150" s="28"/>
    </row>
    <row r="151" spans="1:9" ht="15.75" x14ac:dyDescent="0.25">
      <c r="A151" s="29"/>
      <c r="B151" s="28"/>
      <c r="C151" s="28"/>
      <c r="D151" s="28"/>
      <c r="E151" s="28"/>
      <c r="F151" s="28"/>
      <c r="G151" s="28"/>
      <c r="H151" s="28"/>
      <c r="I151" s="28"/>
    </row>
    <row r="152" spans="1:9" ht="15.75" x14ac:dyDescent="0.25">
      <c r="A152" s="29"/>
      <c r="B152" s="28"/>
      <c r="C152" s="28"/>
      <c r="D152" s="28"/>
      <c r="E152" s="28"/>
      <c r="F152" s="28"/>
      <c r="G152" s="28"/>
      <c r="H152" s="28"/>
      <c r="I152" s="28"/>
    </row>
    <row r="153" spans="1:9" ht="15.75" x14ac:dyDescent="0.25">
      <c r="A153" s="29"/>
      <c r="B153" s="28"/>
      <c r="C153" s="28"/>
      <c r="D153" s="28"/>
      <c r="E153" s="28"/>
      <c r="F153" s="28"/>
      <c r="G153" s="28"/>
      <c r="H153" s="28"/>
      <c r="I153" s="28"/>
    </row>
    <row r="154" spans="1:9" ht="15.75" x14ac:dyDescent="0.25">
      <c r="A154" s="29"/>
      <c r="B154" s="28"/>
      <c r="C154" s="28"/>
      <c r="D154" s="28"/>
      <c r="E154" s="28"/>
      <c r="F154" s="28"/>
      <c r="G154" s="28"/>
      <c r="H154" s="28"/>
      <c r="I154" s="28"/>
    </row>
    <row r="155" spans="1:9" ht="15.75" x14ac:dyDescent="0.25">
      <c r="A155" s="29"/>
      <c r="B155" s="28"/>
      <c r="C155" s="28"/>
      <c r="D155" s="28"/>
      <c r="E155" s="28"/>
      <c r="F155" s="28"/>
      <c r="G155" s="28"/>
      <c r="H155" s="28"/>
      <c r="I155" s="28"/>
    </row>
    <row r="156" spans="1:9" ht="15.75" x14ac:dyDescent="0.25">
      <c r="A156" s="29"/>
      <c r="B156" s="28"/>
      <c r="C156" s="28"/>
      <c r="D156" s="28"/>
      <c r="E156" s="28"/>
      <c r="F156" s="28"/>
      <c r="G156" s="28"/>
      <c r="H156" s="28"/>
      <c r="I156" s="28"/>
    </row>
    <row r="157" spans="1:9" ht="15.75" x14ac:dyDescent="0.25">
      <c r="A157" s="29"/>
      <c r="B157" s="28"/>
      <c r="C157" s="28"/>
      <c r="D157" s="28"/>
      <c r="E157" s="28"/>
      <c r="F157" s="28"/>
      <c r="G157" s="28"/>
      <c r="H157" s="28"/>
      <c r="I157" s="28"/>
    </row>
    <row r="158" spans="1:9" ht="15.75" x14ac:dyDescent="0.25">
      <c r="A158" s="29"/>
      <c r="B158" s="28"/>
      <c r="C158" s="28"/>
      <c r="D158" s="28"/>
      <c r="E158" s="28"/>
      <c r="F158" s="28"/>
      <c r="G158" s="28"/>
      <c r="H158" s="28"/>
      <c r="I158" s="28"/>
    </row>
    <row r="159" spans="1:9" ht="15.75" x14ac:dyDescent="0.25">
      <c r="A159" s="29"/>
      <c r="B159" s="28"/>
      <c r="C159" s="28"/>
      <c r="D159" s="28"/>
      <c r="E159" s="28"/>
      <c r="F159" s="28"/>
      <c r="G159" s="28"/>
      <c r="H159" s="28"/>
      <c r="I159" s="28"/>
    </row>
    <row r="160" spans="1:9" ht="15.75" x14ac:dyDescent="0.25">
      <c r="A160" s="29"/>
      <c r="B160" s="28"/>
      <c r="C160" s="28"/>
      <c r="D160" s="28"/>
      <c r="E160" s="28"/>
      <c r="F160" s="28"/>
      <c r="G160" s="28"/>
      <c r="H160" s="28"/>
      <c r="I160" s="28"/>
    </row>
    <row r="161" spans="1:9" ht="15.75" x14ac:dyDescent="0.25">
      <c r="A161" s="29"/>
      <c r="B161" s="28"/>
      <c r="C161" s="28"/>
      <c r="D161" s="28"/>
      <c r="E161" s="28"/>
      <c r="F161" s="28"/>
      <c r="G161" s="28"/>
      <c r="H161" s="28"/>
      <c r="I161" s="28"/>
    </row>
    <row r="162" spans="1:9" ht="15.75" x14ac:dyDescent="0.25">
      <c r="A162" s="29"/>
      <c r="B162" s="28"/>
      <c r="C162" s="28"/>
      <c r="D162" s="28"/>
      <c r="E162" s="28"/>
      <c r="F162" s="28"/>
      <c r="G162" s="28"/>
      <c r="H162" s="28"/>
      <c r="I162" s="28"/>
    </row>
    <row r="163" spans="1:9" ht="15.75" x14ac:dyDescent="0.25">
      <c r="A163" s="29"/>
      <c r="B163" s="28"/>
      <c r="C163" s="28"/>
      <c r="D163" s="28"/>
      <c r="E163" s="28"/>
      <c r="F163" s="28"/>
      <c r="G163" s="28"/>
      <c r="H163" s="28"/>
      <c r="I163" s="28"/>
    </row>
    <row r="164" spans="1:9" ht="15.75" x14ac:dyDescent="0.25">
      <c r="A164" s="29"/>
      <c r="B164" s="28"/>
      <c r="C164" s="28"/>
      <c r="D164" s="28"/>
      <c r="E164" s="28"/>
      <c r="F164" s="28"/>
      <c r="G164" s="28"/>
      <c r="H164" s="28"/>
      <c r="I164" s="28"/>
    </row>
    <row r="165" spans="1:9" ht="15.75" x14ac:dyDescent="0.25">
      <c r="A165" s="29"/>
      <c r="B165" s="28"/>
      <c r="C165" s="28"/>
      <c r="D165" s="28"/>
      <c r="E165" s="28"/>
      <c r="F165" s="28"/>
      <c r="G165" s="28"/>
      <c r="H165" s="28"/>
      <c r="I165" s="28"/>
    </row>
    <row r="166" spans="1:9" ht="15.75" x14ac:dyDescent="0.25">
      <c r="A166" s="29"/>
      <c r="B166" s="28"/>
      <c r="C166" s="28"/>
      <c r="D166" s="28"/>
      <c r="E166" s="28"/>
      <c r="F166" s="28"/>
      <c r="G166" s="28"/>
      <c r="H166" s="28"/>
      <c r="I166" s="28"/>
    </row>
    <row r="167" spans="1:9" ht="15.75" x14ac:dyDescent="0.25">
      <c r="A167" s="29"/>
      <c r="B167" s="28"/>
      <c r="C167" s="28"/>
      <c r="D167" s="28"/>
      <c r="E167" s="28"/>
      <c r="F167" s="28"/>
      <c r="G167" s="28"/>
      <c r="H167" s="28"/>
      <c r="I167" s="28"/>
    </row>
    <row r="168" spans="1:9" ht="15.75" x14ac:dyDescent="0.25">
      <c r="A168" s="29"/>
      <c r="B168" s="28"/>
      <c r="C168" s="28"/>
      <c r="D168" s="28"/>
      <c r="E168" s="28"/>
      <c r="F168" s="28"/>
      <c r="G168" s="28"/>
      <c r="H168" s="28"/>
      <c r="I168" s="28"/>
    </row>
    <row r="169" spans="1:9" ht="15.75" x14ac:dyDescent="0.25">
      <c r="A169" s="29"/>
      <c r="B169" s="28"/>
      <c r="C169" s="28"/>
      <c r="D169" s="28"/>
      <c r="E169" s="28"/>
      <c r="F169" s="28"/>
      <c r="G169" s="28"/>
      <c r="H169" s="28"/>
      <c r="I169" s="28"/>
    </row>
    <row r="170" spans="1:9" ht="15.75" x14ac:dyDescent="0.25">
      <c r="A170" s="29"/>
      <c r="B170" s="28"/>
      <c r="C170" s="28"/>
      <c r="D170" s="28"/>
      <c r="E170" s="28"/>
      <c r="F170" s="28"/>
      <c r="G170" s="28"/>
      <c r="H170" s="28"/>
      <c r="I170" s="28"/>
    </row>
    <row r="171" spans="1:9" ht="15.75" x14ac:dyDescent="0.25">
      <c r="A171" s="29"/>
      <c r="B171" s="28"/>
      <c r="C171" s="28"/>
      <c r="D171" s="28"/>
      <c r="E171" s="28"/>
      <c r="F171" s="28"/>
      <c r="G171" s="28"/>
      <c r="H171" s="28"/>
      <c r="I171" s="28"/>
    </row>
    <row r="172" spans="1:9" ht="15.75" x14ac:dyDescent="0.25">
      <c r="A172" s="29"/>
      <c r="B172" s="28"/>
      <c r="C172" s="28"/>
      <c r="D172" s="28"/>
      <c r="E172" s="28"/>
      <c r="F172" s="28"/>
      <c r="G172" s="28"/>
      <c r="H172" s="28"/>
      <c r="I172" s="28"/>
    </row>
    <row r="173" spans="1:9" ht="15.75" x14ac:dyDescent="0.25">
      <c r="A173" s="29"/>
      <c r="B173" s="28"/>
      <c r="C173" s="28"/>
      <c r="D173" s="28"/>
      <c r="E173" s="28"/>
      <c r="F173" s="28"/>
      <c r="G173" s="28"/>
      <c r="H173" s="28"/>
      <c r="I173" s="28"/>
    </row>
    <row r="174" spans="1:9" ht="15.75" x14ac:dyDescent="0.25">
      <c r="A174" s="29"/>
      <c r="B174" s="28"/>
      <c r="C174" s="28"/>
      <c r="D174" s="28"/>
      <c r="E174" s="28"/>
      <c r="F174" s="28"/>
      <c r="G174" s="28"/>
      <c r="H174" s="28"/>
      <c r="I174" s="28"/>
    </row>
    <row r="175" spans="1:9" ht="15.75" x14ac:dyDescent="0.25">
      <c r="A175" s="29"/>
      <c r="B175" s="28"/>
      <c r="C175" s="28"/>
      <c r="D175" s="28"/>
      <c r="E175" s="28"/>
      <c r="F175" s="28"/>
      <c r="G175" s="28"/>
      <c r="H175" s="28"/>
      <c r="I175" s="28"/>
    </row>
    <row r="176" spans="1:9" ht="15.75" x14ac:dyDescent="0.25">
      <c r="A176" s="29"/>
      <c r="B176" s="28"/>
      <c r="C176" s="28"/>
      <c r="D176" s="28"/>
      <c r="E176" s="28"/>
      <c r="F176" s="28"/>
      <c r="G176" s="28"/>
      <c r="H176" s="28"/>
      <c r="I176" s="28"/>
    </row>
    <row r="177" spans="1:9" ht="15.75" x14ac:dyDescent="0.25">
      <c r="A177" s="29"/>
      <c r="B177" s="28"/>
      <c r="C177" s="28"/>
      <c r="D177" s="28"/>
      <c r="E177" s="28"/>
      <c r="F177" s="28"/>
      <c r="G177" s="28"/>
      <c r="H177" s="28"/>
      <c r="I177" s="28"/>
    </row>
    <row r="178" spans="1:9" ht="15.75" x14ac:dyDescent="0.25">
      <c r="A178" s="29"/>
      <c r="B178" s="28"/>
      <c r="C178" s="28"/>
      <c r="D178" s="28"/>
      <c r="E178" s="28"/>
      <c r="F178" s="28"/>
      <c r="G178" s="28"/>
      <c r="H178" s="28"/>
      <c r="I178" s="28"/>
    </row>
    <row r="179" spans="1:9" ht="15.75" x14ac:dyDescent="0.25">
      <c r="A179" s="29"/>
      <c r="B179" s="28"/>
      <c r="C179" s="28"/>
      <c r="D179" s="28"/>
      <c r="E179" s="28"/>
      <c r="F179" s="28"/>
      <c r="G179" s="28"/>
      <c r="H179" s="28"/>
      <c r="I179" s="28"/>
    </row>
    <row r="180" spans="1:9" ht="15.75" x14ac:dyDescent="0.25">
      <c r="A180" s="29"/>
      <c r="B180" s="28"/>
      <c r="C180" s="28"/>
      <c r="D180" s="28"/>
      <c r="E180" s="28"/>
      <c r="F180" s="28"/>
      <c r="G180" s="28"/>
      <c r="H180" s="28"/>
      <c r="I180" s="28"/>
    </row>
    <row r="181" spans="1:9" ht="15.75" x14ac:dyDescent="0.25">
      <c r="A181" s="29"/>
      <c r="B181" s="28"/>
      <c r="C181" s="28"/>
      <c r="D181" s="28"/>
      <c r="E181" s="28"/>
      <c r="F181" s="28"/>
      <c r="G181" s="28"/>
      <c r="H181" s="28"/>
      <c r="I181" s="28"/>
    </row>
    <row r="182" spans="1:9" ht="15.75" x14ac:dyDescent="0.25">
      <c r="A182" s="29"/>
      <c r="B182" s="28"/>
      <c r="C182" s="28"/>
      <c r="D182" s="28"/>
      <c r="E182" s="28"/>
      <c r="F182" s="28"/>
      <c r="G182" s="28"/>
      <c r="H182" s="28"/>
      <c r="I182" s="28"/>
    </row>
    <row r="183" spans="1:9" ht="15.75" x14ac:dyDescent="0.25">
      <c r="A183" s="29"/>
      <c r="B183" s="28"/>
      <c r="C183" s="28"/>
      <c r="D183" s="28"/>
      <c r="E183" s="28"/>
      <c r="F183" s="28"/>
      <c r="G183" s="28"/>
      <c r="H183" s="28"/>
      <c r="I183" s="28"/>
    </row>
    <row r="184" spans="1:9" ht="15.75" x14ac:dyDescent="0.25">
      <c r="A184" s="29"/>
      <c r="B184" s="28"/>
      <c r="C184" s="28"/>
      <c r="D184" s="28"/>
      <c r="E184" s="28"/>
      <c r="F184" s="28"/>
      <c r="G184" s="28"/>
      <c r="H184" s="28"/>
      <c r="I184" s="28"/>
    </row>
    <row r="185" spans="1:9" ht="15.75" x14ac:dyDescent="0.25">
      <c r="A185" s="29"/>
      <c r="B185" s="28"/>
      <c r="C185" s="28"/>
      <c r="D185" s="28"/>
      <c r="E185" s="28"/>
      <c r="F185" s="28"/>
      <c r="G185" s="28"/>
      <c r="H185" s="28"/>
      <c r="I185" s="28"/>
    </row>
    <row r="186" spans="1:9" ht="15.75" x14ac:dyDescent="0.25">
      <c r="A186" s="29"/>
      <c r="B186" s="28"/>
      <c r="C186" s="28"/>
      <c r="D186" s="28"/>
      <c r="E186" s="28"/>
      <c r="F186" s="28"/>
      <c r="G186" s="28"/>
      <c r="H186" s="28"/>
      <c r="I186" s="28"/>
    </row>
    <row r="187" spans="1:9" ht="15.75" x14ac:dyDescent="0.25">
      <c r="A187" s="29"/>
      <c r="B187" s="28"/>
      <c r="C187" s="28"/>
      <c r="D187" s="28"/>
      <c r="E187" s="28"/>
      <c r="F187" s="28"/>
      <c r="G187" s="28"/>
      <c r="H187" s="28"/>
      <c r="I187" s="28"/>
    </row>
    <row r="188" spans="1:9" ht="15.75" x14ac:dyDescent="0.25">
      <c r="A188" s="29"/>
      <c r="B188" s="28"/>
      <c r="C188" s="28"/>
      <c r="D188" s="28"/>
      <c r="E188" s="28"/>
      <c r="F188" s="28"/>
      <c r="G188" s="28"/>
      <c r="H188" s="28"/>
      <c r="I188" s="28"/>
    </row>
    <row r="189" spans="1:9" ht="15.75" x14ac:dyDescent="0.25">
      <c r="A189" s="29"/>
      <c r="B189" s="28"/>
      <c r="C189" s="28"/>
      <c r="D189" s="28"/>
      <c r="E189" s="28"/>
      <c r="F189" s="28"/>
      <c r="G189" s="28"/>
      <c r="H189" s="28"/>
      <c r="I189" s="28"/>
    </row>
    <row r="190" spans="1:9" ht="15.75" x14ac:dyDescent="0.25">
      <c r="A190" s="29"/>
      <c r="B190" s="28"/>
      <c r="C190" s="28"/>
      <c r="D190" s="28"/>
      <c r="E190" s="28"/>
      <c r="F190" s="28"/>
      <c r="G190" s="28"/>
      <c r="H190" s="28"/>
      <c r="I190" s="28"/>
    </row>
  </sheetData>
  <mergeCells count="17">
    <mergeCell ref="A14:I14"/>
    <mergeCell ref="G1:I1"/>
    <mergeCell ref="F2:I2"/>
    <mergeCell ref="A4:I4"/>
    <mergeCell ref="A6:A7"/>
    <mergeCell ref="B6:B7"/>
    <mergeCell ref="C6:I6"/>
    <mergeCell ref="A81:A85"/>
    <mergeCell ref="C81:C85"/>
    <mergeCell ref="D81:D85"/>
    <mergeCell ref="E81:E85"/>
    <mergeCell ref="A65:I65"/>
    <mergeCell ref="F81:F85"/>
    <mergeCell ref="G81:G85"/>
    <mergeCell ref="H81:H85"/>
    <mergeCell ref="I81:I85"/>
    <mergeCell ref="B81:B85"/>
  </mergeCells>
  <pageMargins left="0.31496062992125984" right="0.31496062992125984" top="0.74803149606299213" bottom="0.74803149606299213" header="0.31496062992125984" footer="0.31496062992125984"/>
  <pageSetup paperSize="9" scale="92" orientation="landscape" r:id="rId1"/>
  <rowBreaks count="1" manualBreakCount="1">
    <brk id="8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="60" zoomScaleNormal="100" workbookViewId="0">
      <selection activeCell="P128" sqref="P128"/>
    </sheetView>
  </sheetViews>
  <sheetFormatPr defaultRowHeight="15" x14ac:dyDescent="0.25"/>
  <cols>
    <col min="1" max="1" width="9.140625" style="16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ht="15.75" x14ac:dyDescent="0.25">
      <c r="F1" s="43"/>
      <c r="G1" s="186" t="s">
        <v>50</v>
      </c>
      <c r="H1" s="186"/>
      <c r="I1" s="186"/>
    </row>
    <row r="2" spans="1:9" ht="15.75" x14ac:dyDescent="0.25">
      <c r="F2" s="186" t="s">
        <v>62</v>
      </c>
      <c r="G2" s="186"/>
      <c r="H2" s="186"/>
      <c r="I2" s="186"/>
    </row>
    <row r="3" spans="1:9" ht="38.25" customHeight="1" x14ac:dyDescent="0.25">
      <c r="A3" s="124" t="s">
        <v>64</v>
      </c>
      <c r="B3" s="124"/>
      <c r="C3" s="124"/>
      <c r="D3" s="124"/>
      <c r="E3" s="124"/>
      <c r="F3" s="124"/>
      <c r="G3" s="124"/>
      <c r="H3" s="124"/>
      <c r="I3" s="124"/>
    </row>
    <row r="4" spans="1:9" ht="9.75" customHeight="1" x14ac:dyDescent="0.25">
      <c r="A4" s="21"/>
      <c r="B4" s="3"/>
      <c r="C4" s="3"/>
      <c r="D4" s="3"/>
      <c r="E4" s="3"/>
      <c r="F4" s="3"/>
      <c r="G4" s="3"/>
      <c r="H4" s="3"/>
      <c r="I4" s="3"/>
    </row>
    <row r="5" spans="1:9" ht="24.75" customHeight="1" x14ac:dyDescent="0.25">
      <c r="A5" s="187" t="s">
        <v>18</v>
      </c>
      <c r="B5" s="125" t="s">
        <v>11</v>
      </c>
      <c r="C5" s="125" t="s">
        <v>12</v>
      </c>
      <c r="D5" s="125"/>
      <c r="E5" s="125"/>
      <c r="F5" s="125"/>
      <c r="G5" s="125"/>
      <c r="H5" s="125"/>
      <c r="I5" s="125"/>
    </row>
    <row r="6" spans="1:9" ht="24" customHeight="1" x14ac:dyDescent="0.25">
      <c r="A6" s="188"/>
      <c r="B6" s="125"/>
      <c r="C6" s="14">
        <v>2025</v>
      </c>
      <c r="D6" s="14">
        <v>2026</v>
      </c>
      <c r="E6" s="14">
        <v>2027</v>
      </c>
      <c r="F6" s="14">
        <v>2028</v>
      </c>
      <c r="G6" s="14">
        <v>2029</v>
      </c>
      <c r="H6" s="14">
        <v>2030</v>
      </c>
      <c r="I6" s="14" t="s">
        <v>0</v>
      </c>
    </row>
    <row r="7" spans="1:9" x14ac:dyDescent="0.25">
      <c r="A7" s="100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0">
        <v>7</v>
      </c>
      <c r="H7" s="100">
        <v>8</v>
      </c>
      <c r="I7" s="100">
        <v>9</v>
      </c>
    </row>
    <row r="8" spans="1:9" ht="15.75" x14ac:dyDescent="0.25">
      <c r="A8" s="44">
        <v>1</v>
      </c>
      <c r="B8" s="101" t="s">
        <v>13</v>
      </c>
      <c r="C8" s="106">
        <f>C9+C10+C11+C12</f>
        <v>624.22001999999998</v>
      </c>
      <c r="D8" s="106">
        <f t="shared" ref="D8:I8" si="0">D9+D10+D11+D12</f>
        <v>24.1</v>
      </c>
      <c r="E8" s="106">
        <f t="shared" si="0"/>
        <v>24.1</v>
      </c>
      <c r="F8" s="106">
        <f t="shared" si="0"/>
        <v>24.1</v>
      </c>
      <c r="G8" s="106">
        <f t="shared" si="0"/>
        <v>24.1</v>
      </c>
      <c r="H8" s="106">
        <f t="shared" si="0"/>
        <v>24.1</v>
      </c>
      <c r="I8" s="106">
        <f t="shared" si="0"/>
        <v>744.72001999999998</v>
      </c>
    </row>
    <row r="9" spans="1:9" ht="15.75" x14ac:dyDescent="0.25">
      <c r="A9" s="44" t="s">
        <v>5</v>
      </c>
      <c r="B9" s="45" t="s">
        <v>14</v>
      </c>
      <c r="C9" s="106">
        <f>C15+C41</f>
        <v>24.220020000000002</v>
      </c>
      <c r="D9" s="106">
        <f t="shared" ref="D9:I9" si="1">D15+D41</f>
        <v>24.1</v>
      </c>
      <c r="E9" s="106">
        <f t="shared" si="1"/>
        <v>24.1</v>
      </c>
      <c r="F9" s="106">
        <f t="shared" si="1"/>
        <v>24.1</v>
      </c>
      <c r="G9" s="106">
        <f t="shared" si="1"/>
        <v>24.1</v>
      </c>
      <c r="H9" s="106">
        <f t="shared" si="1"/>
        <v>24.1</v>
      </c>
      <c r="I9" s="106">
        <f t="shared" si="1"/>
        <v>144.72002000000001</v>
      </c>
    </row>
    <row r="10" spans="1:9" ht="15.75" x14ac:dyDescent="0.25">
      <c r="A10" s="44" t="s">
        <v>6</v>
      </c>
      <c r="B10" s="73" t="s">
        <v>15</v>
      </c>
      <c r="C10" s="109">
        <f>C16+C42</f>
        <v>0</v>
      </c>
      <c r="D10" s="109">
        <f t="shared" ref="D10:H10" si="2">D16+D42</f>
        <v>0</v>
      </c>
      <c r="E10" s="109">
        <f t="shared" si="2"/>
        <v>0</v>
      </c>
      <c r="F10" s="109">
        <f t="shared" si="2"/>
        <v>0</v>
      </c>
      <c r="G10" s="109">
        <f t="shared" si="2"/>
        <v>0</v>
      </c>
      <c r="H10" s="109">
        <f t="shared" si="2"/>
        <v>0</v>
      </c>
      <c r="I10" s="106">
        <f t="shared" ref="I10" si="3">I16+I42</f>
        <v>0</v>
      </c>
    </row>
    <row r="11" spans="1:9" ht="15.75" x14ac:dyDescent="0.25">
      <c r="A11" s="44" t="s">
        <v>7</v>
      </c>
      <c r="B11" s="73" t="s">
        <v>16</v>
      </c>
      <c r="C11" s="109">
        <f>C17+C43</f>
        <v>600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6">
        <f t="shared" ref="I11" si="4">I17+I43</f>
        <v>600</v>
      </c>
    </row>
    <row r="12" spans="1:9" ht="15.75" x14ac:dyDescent="0.25">
      <c r="A12" s="44" t="s">
        <v>8</v>
      </c>
      <c r="B12" s="73" t="s">
        <v>17</v>
      </c>
      <c r="C12" s="109">
        <f>C18+C44</f>
        <v>0</v>
      </c>
      <c r="D12" s="109">
        <f t="shared" ref="D12:H12" si="5">D18+D44</f>
        <v>0</v>
      </c>
      <c r="E12" s="109">
        <f t="shared" si="5"/>
        <v>0</v>
      </c>
      <c r="F12" s="109">
        <f t="shared" si="5"/>
        <v>0</v>
      </c>
      <c r="G12" s="109">
        <f t="shared" si="5"/>
        <v>0</v>
      </c>
      <c r="H12" s="109">
        <f t="shared" si="5"/>
        <v>0</v>
      </c>
      <c r="I12" s="106">
        <f>C12+D12+E12+F12+G12+H12</f>
        <v>0</v>
      </c>
    </row>
    <row r="13" spans="1:9" s="16" customFormat="1" ht="46.5" customHeight="1" x14ac:dyDescent="0.25">
      <c r="A13" s="189" t="s">
        <v>65</v>
      </c>
      <c r="B13" s="189"/>
      <c r="C13" s="189"/>
      <c r="D13" s="189"/>
      <c r="E13" s="189"/>
      <c r="F13" s="189"/>
      <c r="G13" s="189"/>
      <c r="H13" s="189"/>
      <c r="I13" s="189"/>
    </row>
    <row r="14" spans="1:9" ht="78.75" x14ac:dyDescent="0.25">
      <c r="A14" s="44" t="s">
        <v>5</v>
      </c>
      <c r="B14" s="102" t="s">
        <v>158</v>
      </c>
      <c r="C14" s="106">
        <f t="shared" ref="C14:H14" si="6">SUM(C15:C18)</f>
        <v>24.1</v>
      </c>
      <c r="D14" s="106">
        <f t="shared" si="6"/>
        <v>24.1</v>
      </c>
      <c r="E14" s="106">
        <f t="shared" si="6"/>
        <v>24.1</v>
      </c>
      <c r="F14" s="106">
        <f t="shared" si="6"/>
        <v>24.1</v>
      </c>
      <c r="G14" s="106">
        <f t="shared" si="6"/>
        <v>24.1</v>
      </c>
      <c r="H14" s="106">
        <f t="shared" si="6"/>
        <v>24.1</v>
      </c>
      <c r="I14" s="107">
        <f t="shared" ref="I14:I17" si="7">SUM(C14:H14)</f>
        <v>144.6</v>
      </c>
    </row>
    <row r="15" spans="1:9" ht="15.75" x14ac:dyDescent="0.25">
      <c r="A15" s="22" t="s">
        <v>9</v>
      </c>
      <c r="B15" s="7" t="s">
        <v>14</v>
      </c>
      <c r="C15" s="98">
        <f>'табл.4 Паспорт МП'!E120</f>
        <v>24.1</v>
      </c>
      <c r="D15" s="98">
        <f>'табл.4 Паспорт МП'!F120</f>
        <v>24.1</v>
      </c>
      <c r="E15" s="98">
        <f>'табл.4 Паспорт МП'!G120</f>
        <v>24.1</v>
      </c>
      <c r="F15" s="98">
        <f>'табл.4 Паспорт МП'!H120</f>
        <v>24.1</v>
      </c>
      <c r="G15" s="98">
        <f>'табл.4 Паспорт МП'!I120</f>
        <v>24.1</v>
      </c>
      <c r="H15" s="98">
        <f>'табл.4 Паспорт МП'!J120</f>
        <v>24.1</v>
      </c>
      <c r="I15" s="98">
        <f>'табл.4 Паспорт МП'!K120</f>
        <v>144.6</v>
      </c>
    </row>
    <row r="16" spans="1:9" ht="15.75" x14ac:dyDescent="0.25">
      <c r="A16" s="22" t="s">
        <v>10</v>
      </c>
      <c r="B16" s="12" t="s">
        <v>15</v>
      </c>
      <c r="C16" s="108">
        <f>'табл.4 Паспорт МП'!E121</f>
        <v>0</v>
      </c>
      <c r="D16" s="108">
        <f>'табл.4 Паспорт МП'!F121</f>
        <v>0</v>
      </c>
      <c r="E16" s="108">
        <f>'табл.4 Паспорт МП'!G121</f>
        <v>0</v>
      </c>
      <c r="F16" s="108">
        <f>'табл.4 Паспорт МП'!H121</f>
        <v>0</v>
      </c>
      <c r="G16" s="108">
        <f>'табл.4 Паспорт МП'!I121</f>
        <v>0</v>
      </c>
      <c r="H16" s="108">
        <f>'табл.4 Паспорт МП'!J121</f>
        <v>0</v>
      </c>
      <c r="I16" s="108">
        <f>'табл.4 Паспорт МП'!K121</f>
        <v>0</v>
      </c>
    </row>
    <row r="17" spans="1:9" ht="15.75" x14ac:dyDescent="0.25">
      <c r="A17" s="22" t="s">
        <v>19</v>
      </c>
      <c r="B17" s="12" t="s">
        <v>16</v>
      </c>
      <c r="C17" s="24">
        <f>'табл.4 Паспорт МП'!E122</f>
        <v>0</v>
      </c>
      <c r="D17" s="24">
        <f>'табл.4 Паспорт МП'!F122</f>
        <v>0</v>
      </c>
      <c r="E17" s="24">
        <f>'табл.4 Паспорт МП'!G122</f>
        <v>0</v>
      </c>
      <c r="F17" s="24">
        <f>'табл.4 Паспорт МП'!H122</f>
        <v>0</v>
      </c>
      <c r="G17" s="24">
        <f>'табл.4 Паспорт МП'!I122</f>
        <v>0</v>
      </c>
      <c r="H17" s="24">
        <f>'табл.4 Паспорт МП'!J122</f>
        <v>0</v>
      </c>
      <c r="I17" s="27">
        <f t="shared" si="7"/>
        <v>0</v>
      </c>
    </row>
    <row r="18" spans="1:9" ht="15.75" x14ac:dyDescent="0.25">
      <c r="A18" s="22" t="s">
        <v>20</v>
      </c>
      <c r="B18" s="12" t="s">
        <v>17</v>
      </c>
      <c r="C18" s="24">
        <f>'табл.4 Паспорт МП'!E123</f>
        <v>0</v>
      </c>
      <c r="D18" s="24">
        <f>'табл.4 Паспорт МП'!F123</f>
        <v>0</v>
      </c>
      <c r="E18" s="24">
        <f>'табл.4 Паспорт МП'!G123</f>
        <v>0</v>
      </c>
      <c r="F18" s="24">
        <f>'табл.4 Паспорт МП'!H123</f>
        <v>0</v>
      </c>
      <c r="G18" s="24">
        <f>'табл.4 Паспорт МП'!I123</f>
        <v>0</v>
      </c>
      <c r="H18" s="24">
        <f>'табл.4 Паспорт МП'!J123</f>
        <v>0</v>
      </c>
      <c r="I18" s="24">
        <f>'табл.4 Паспорт МП'!K123</f>
        <v>0</v>
      </c>
    </row>
    <row r="19" spans="1:9" ht="47.25" hidden="1" x14ac:dyDescent="0.25">
      <c r="A19" s="22" t="s">
        <v>22</v>
      </c>
      <c r="B19" s="6" t="s">
        <v>45</v>
      </c>
      <c r="C19" s="11">
        <f t="shared" ref="C19:H19" si="8">SUM(C20:C23)</f>
        <v>0</v>
      </c>
      <c r="D19" s="11">
        <f t="shared" si="8"/>
        <v>0</v>
      </c>
      <c r="E19" s="11">
        <f t="shared" si="8"/>
        <v>0</v>
      </c>
      <c r="F19" s="11">
        <f t="shared" si="8"/>
        <v>0</v>
      </c>
      <c r="G19" s="11">
        <f>SUM(G20:G23)</f>
        <v>0</v>
      </c>
      <c r="H19" s="11">
        <f t="shared" si="8"/>
        <v>0</v>
      </c>
      <c r="I19" s="15">
        <f t="shared" ref="I19:I23" si="9">SUM(C19:H19)</f>
        <v>0</v>
      </c>
    </row>
    <row r="20" spans="1:9" ht="15.75" hidden="1" x14ac:dyDescent="0.25">
      <c r="A20" s="22" t="s">
        <v>23</v>
      </c>
      <c r="B20" s="7" t="s">
        <v>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8">
        <f t="shared" si="9"/>
        <v>0</v>
      </c>
    </row>
    <row r="21" spans="1:9" ht="15.75" hidden="1" x14ac:dyDescent="0.25">
      <c r="A21" s="22" t="s">
        <v>24</v>
      </c>
      <c r="B21" s="12" t="s">
        <v>15</v>
      </c>
      <c r="C21" s="9" t="s">
        <v>21</v>
      </c>
      <c r="D21" s="9" t="s">
        <v>21</v>
      </c>
      <c r="E21" s="9" t="s">
        <v>21</v>
      </c>
      <c r="F21" s="9" t="s">
        <v>21</v>
      </c>
      <c r="G21" s="9" t="s">
        <v>21</v>
      </c>
      <c r="H21" s="9" t="s">
        <v>21</v>
      </c>
      <c r="I21" s="15">
        <f t="shared" si="9"/>
        <v>0</v>
      </c>
    </row>
    <row r="22" spans="1:9" ht="15.75" hidden="1" x14ac:dyDescent="0.25">
      <c r="A22" s="22" t="s">
        <v>25</v>
      </c>
      <c r="B22" s="12" t="s">
        <v>16</v>
      </c>
      <c r="C22" s="11" t="s">
        <v>21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5">
        <f t="shared" si="9"/>
        <v>0</v>
      </c>
    </row>
    <row r="23" spans="1:9" ht="15.75" hidden="1" x14ac:dyDescent="0.25">
      <c r="A23" s="22" t="s">
        <v>26</v>
      </c>
      <c r="B23" s="12" t="s">
        <v>17</v>
      </c>
      <c r="C23" s="15" t="s">
        <v>21</v>
      </c>
      <c r="D23" s="15" t="s">
        <v>21</v>
      </c>
      <c r="E23" s="15" t="s">
        <v>21</v>
      </c>
      <c r="F23" s="15" t="s">
        <v>21</v>
      </c>
      <c r="G23" s="15" t="s">
        <v>21</v>
      </c>
      <c r="H23" s="15" t="s">
        <v>21</v>
      </c>
      <c r="I23" s="15">
        <f t="shared" si="9"/>
        <v>0</v>
      </c>
    </row>
    <row r="24" spans="1:9" ht="47.25" hidden="1" x14ac:dyDescent="0.25">
      <c r="A24" s="22" t="s">
        <v>27</v>
      </c>
      <c r="B24" s="6" t="s">
        <v>46</v>
      </c>
      <c r="C24" s="11">
        <f>SUM(C25:C28)</f>
        <v>0</v>
      </c>
      <c r="D24" s="11">
        <f>SUM(D25:D28)</f>
        <v>0</v>
      </c>
      <c r="E24" s="11">
        <f>SUM(E25:E28)</f>
        <v>0</v>
      </c>
      <c r="F24" s="11">
        <f t="shared" ref="F24:H24" si="10">SUM(F25:F28)</f>
        <v>0</v>
      </c>
      <c r="G24" s="11">
        <f t="shared" si="10"/>
        <v>0</v>
      </c>
      <c r="H24" s="11">
        <f t="shared" si="10"/>
        <v>0</v>
      </c>
      <c r="I24" s="15">
        <f t="shared" ref="I24:I33" si="11">SUM(C24:H24)</f>
        <v>0</v>
      </c>
    </row>
    <row r="25" spans="1:9" ht="15.75" hidden="1" x14ac:dyDescent="0.25">
      <c r="A25" s="22" t="s">
        <v>28</v>
      </c>
      <c r="B25" s="7" t="s">
        <v>14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8">
        <f>SUM(C25:H25)</f>
        <v>0</v>
      </c>
    </row>
    <row r="26" spans="1:9" ht="15.75" hidden="1" x14ac:dyDescent="0.25">
      <c r="A26" s="22" t="s">
        <v>29</v>
      </c>
      <c r="B26" s="12" t="s">
        <v>15</v>
      </c>
      <c r="C26" s="9" t="s">
        <v>21</v>
      </c>
      <c r="D26" s="9" t="s">
        <v>21</v>
      </c>
      <c r="E26" s="9" t="s">
        <v>21</v>
      </c>
      <c r="F26" s="9" t="s">
        <v>21</v>
      </c>
      <c r="G26" s="9" t="s">
        <v>21</v>
      </c>
      <c r="H26" s="9" t="s">
        <v>21</v>
      </c>
      <c r="I26" s="15">
        <f t="shared" si="11"/>
        <v>0</v>
      </c>
    </row>
    <row r="27" spans="1:9" ht="15.75" hidden="1" x14ac:dyDescent="0.25">
      <c r="A27" s="22" t="s">
        <v>30</v>
      </c>
      <c r="B27" s="12" t="s">
        <v>16</v>
      </c>
      <c r="C27" s="11" t="s">
        <v>21</v>
      </c>
      <c r="D27" s="11" t="s">
        <v>21</v>
      </c>
      <c r="E27" s="11" t="s">
        <v>21</v>
      </c>
      <c r="F27" s="11" t="s">
        <v>21</v>
      </c>
      <c r="G27" s="11" t="s">
        <v>21</v>
      </c>
      <c r="H27" s="11" t="s">
        <v>21</v>
      </c>
      <c r="I27" s="15">
        <f t="shared" si="11"/>
        <v>0</v>
      </c>
    </row>
    <row r="28" spans="1:9" ht="15.75" hidden="1" x14ac:dyDescent="0.25">
      <c r="A28" s="22" t="s">
        <v>31</v>
      </c>
      <c r="B28" s="12" t="s">
        <v>17</v>
      </c>
      <c r="C28" s="15" t="s">
        <v>21</v>
      </c>
      <c r="D28" s="15" t="s">
        <v>21</v>
      </c>
      <c r="E28" s="15" t="s">
        <v>21</v>
      </c>
      <c r="F28" s="15" t="s">
        <v>21</v>
      </c>
      <c r="G28" s="15" t="s">
        <v>21</v>
      </c>
      <c r="H28" s="15" t="s">
        <v>21</v>
      </c>
      <c r="I28" s="15">
        <f t="shared" si="11"/>
        <v>0</v>
      </c>
    </row>
    <row r="29" spans="1:9" ht="47.25" hidden="1" x14ac:dyDescent="0.25">
      <c r="A29" s="22" t="s">
        <v>32</v>
      </c>
      <c r="B29" s="6" t="s">
        <v>47</v>
      </c>
      <c r="C29" s="11">
        <f t="shared" ref="C29:H29" si="12">SUM(C30:C33)</f>
        <v>0</v>
      </c>
      <c r="D29" s="11">
        <f t="shared" si="12"/>
        <v>0</v>
      </c>
      <c r="E29" s="11">
        <f t="shared" si="12"/>
        <v>0</v>
      </c>
      <c r="F29" s="11">
        <f t="shared" si="12"/>
        <v>0</v>
      </c>
      <c r="G29" s="11">
        <f t="shared" si="12"/>
        <v>0</v>
      </c>
      <c r="H29" s="11">
        <f t="shared" si="12"/>
        <v>0</v>
      </c>
      <c r="I29" s="15">
        <f t="shared" si="11"/>
        <v>0</v>
      </c>
    </row>
    <row r="30" spans="1:9" ht="15.75" hidden="1" x14ac:dyDescent="0.25">
      <c r="A30" s="22" t="s">
        <v>33</v>
      </c>
      <c r="B30" s="7" t="s">
        <v>14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8">
        <f t="shared" si="11"/>
        <v>0</v>
      </c>
    </row>
    <row r="31" spans="1:9" ht="15.75" hidden="1" x14ac:dyDescent="0.25">
      <c r="A31" s="22" t="s">
        <v>34</v>
      </c>
      <c r="B31" s="12" t="s">
        <v>15</v>
      </c>
      <c r="C31" s="9" t="s">
        <v>21</v>
      </c>
      <c r="D31" s="9" t="s">
        <v>21</v>
      </c>
      <c r="E31" s="9" t="s">
        <v>21</v>
      </c>
      <c r="F31" s="9" t="s">
        <v>21</v>
      </c>
      <c r="G31" s="9" t="s">
        <v>21</v>
      </c>
      <c r="H31" s="9" t="s">
        <v>21</v>
      </c>
      <c r="I31" s="15">
        <f t="shared" si="11"/>
        <v>0</v>
      </c>
    </row>
    <row r="32" spans="1:9" ht="15.75" hidden="1" x14ac:dyDescent="0.25">
      <c r="A32" s="22" t="s">
        <v>35</v>
      </c>
      <c r="B32" s="12" t="s">
        <v>16</v>
      </c>
      <c r="C32" s="11" t="s">
        <v>21</v>
      </c>
      <c r="D32" s="11" t="s">
        <v>21</v>
      </c>
      <c r="E32" s="11" t="s">
        <v>21</v>
      </c>
      <c r="F32" s="11" t="s">
        <v>21</v>
      </c>
      <c r="G32" s="11" t="s">
        <v>21</v>
      </c>
      <c r="H32" s="11" t="s">
        <v>21</v>
      </c>
      <c r="I32" s="15">
        <f t="shared" si="11"/>
        <v>0</v>
      </c>
    </row>
    <row r="33" spans="1:9" ht="15.75" hidden="1" x14ac:dyDescent="0.25">
      <c r="A33" s="22" t="s">
        <v>36</v>
      </c>
      <c r="B33" s="12" t="s">
        <v>17</v>
      </c>
      <c r="C33" s="15" t="s">
        <v>21</v>
      </c>
      <c r="D33" s="15" t="s">
        <v>21</v>
      </c>
      <c r="E33" s="15" t="s">
        <v>21</v>
      </c>
      <c r="F33" s="15" t="s">
        <v>21</v>
      </c>
      <c r="G33" s="15" t="s">
        <v>21</v>
      </c>
      <c r="H33" s="15" t="s">
        <v>21</v>
      </c>
      <c r="I33" s="15">
        <f t="shared" si="11"/>
        <v>0</v>
      </c>
    </row>
    <row r="34" spans="1:9" ht="32.25" hidden="1" customHeight="1" x14ac:dyDescent="0.25">
      <c r="A34" s="180" t="s">
        <v>40</v>
      </c>
      <c r="B34" s="181"/>
      <c r="C34" s="181"/>
      <c r="D34" s="181"/>
      <c r="E34" s="181"/>
      <c r="F34" s="181"/>
      <c r="G34" s="181"/>
      <c r="H34" s="181"/>
      <c r="I34" s="182"/>
    </row>
    <row r="35" spans="1:9" ht="47.25" hidden="1" x14ac:dyDescent="0.25">
      <c r="A35" s="23"/>
      <c r="B35" s="19" t="s">
        <v>41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ht="15.75" hidden="1" x14ac:dyDescent="0.25">
      <c r="A36" s="23"/>
      <c r="B36" s="7" t="s">
        <v>14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</row>
    <row r="37" spans="1:9" ht="15.75" hidden="1" x14ac:dyDescent="0.25">
      <c r="A37" s="23"/>
      <c r="B37" s="12" t="s">
        <v>15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</row>
    <row r="38" spans="1:9" ht="15.75" hidden="1" x14ac:dyDescent="0.25">
      <c r="A38" s="23"/>
      <c r="B38" s="12" t="s">
        <v>16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</row>
    <row r="39" spans="1:9" ht="15.75" hidden="1" x14ac:dyDescent="0.25">
      <c r="A39" s="23"/>
      <c r="B39" s="12" t="s">
        <v>17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</row>
    <row r="40" spans="1:9" ht="106.5" customHeight="1" x14ac:dyDescent="0.25">
      <c r="A40" s="44" t="s">
        <v>6</v>
      </c>
      <c r="B40" s="104" t="s">
        <v>159</v>
      </c>
      <c r="C40" s="105">
        <f>C41+C42+C43+C44</f>
        <v>600.12001999999995</v>
      </c>
      <c r="D40" s="105">
        <f t="shared" ref="D40:I40" si="13">D41+D42+D43+D44</f>
        <v>0</v>
      </c>
      <c r="E40" s="105">
        <f t="shared" si="13"/>
        <v>0</v>
      </c>
      <c r="F40" s="105">
        <f t="shared" si="13"/>
        <v>0</v>
      </c>
      <c r="G40" s="105">
        <f t="shared" si="13"/>
        <v>0</v>
      </c>
      <c r="H40" s="105">
        <f t="shared" si="13"/>
        <v>0</v>
      </c>
      <c r="I40" s="105">
        <f t="shared" si="13"/>
        <v>600.12001999999995</v>
      </c>
    </row>
    <row r="41" spans="1:9" ht="15.75" x14ac:dyDescent="0.25">
      <c r="A41" s="44" t="s">
        <v>56</v>
      </c>
      <c r="B41" s="7" t="s">
        <v>14</v>
      </c>
      <c r="C41" s="103">
        <f>'табл.4 Паспорт МП'!E125</f>
        <v>0.12002</v>
      </c>
      <c r="D41" s="103">
        <f>'табл.4 Паспорт МП'!F125</f>
        <v>0</v>
      </c>
      <c r="E41" s="103">
        <f>'табл.4 Паспорт МП'!G125</f>
        <v>0</v>
      </c>
      <c r="F41" s="103">
        <f>'табл.4 Паспорт МП'!H125</f>
        <v>0</v>
      </c>
      <c r="G41" s="103">
        <f>'табл.4 Паспорт МП'!I125</f>
        <v>0</v>
      </c>
      <c r="H41" s="103">
        <f>'табл.4 Паспорт МП'!J125</f>
        <v>0</v>
      </c>
      <c r="I41" s="103">
        <f>'табл.4 Паспорт МП'!K125</f>
        <v>0.12002</v>
      </c>
    </row>
    <row r="42" spans="1:9" ht="15.75" x14ac:dyDescent="0.25">
      <c r="A42" s="44" t="s">
        <v>122</v>
      </c>
      <c r="B42" s="66" t="s">
        <v>15</v>
      </c>
      <c r="C42" s="103">
        <f>'табл.4 Паспорт МП'!E126</f>
        <v>0</v>
      </c>
      <c r="D42" s="103">
        <f>'табл.4 Паспорт МП'!F126</f>
        <v>0</v>
      </c>
      <c r="E42" s="103">
        <f>'табл.4 Паспорт МП'!G126</f>
        <v>0</v>
      </c>
      <c r="F42" s="103">
        <f>'табл.4 Паспорт МП'!H126</f>
        <v>0</v>
      </c>
      <c r="G42" s="103">
        <f>'табл.4 Паспорт МП'!I126</f>
        <v>0</v>
      </c>
      <c r="H42" s="103">
        <f>'табл.4 Паспорт МП'!J126</f>
        <v>0</v>
      </c>
      <c r="I42" s="103">
        <f>'табл.4 Паспорт МП'!K126</f>
        <v>0</v>
      </c>
    </row>
    <row r="43" spans="1:9" ht="15.75" x14ac:dyDescent="0.25">
      <c r="A43" s="44" t="s">
        <v>57</v>
      </c>
      <c r="B43" s="66" t="s">
        <v>16</v>
      </c>
      <c r="C43" s="103">
        <f>'табл.4 Паспорт МП'!E127</f>
        <v>600</v>
      </c>
      <c r="D43" s="103">
        <f>'табл.4 Паспорт МП'!F127</f>
        <v>0</v>
      </c>
      <c r="E43" s="103">
        <f>'табл.4 Паспорт МП'!G127</f>
        <v>0</v>
      </c>
      <c r="F43" s="103">
        <f>'табл.4 Паспорт МП'!H127</f>
        <v>0</v>
      </c>
      <c r="G43" s="103">
        <f>'табл.4 Паспорт МП'!I127</f>
        <v>0</v>
      </c>
      <c r="H43" s="103">
        <f>'табл.4 Паспорт МП'!J127</f>
        <v>0</v>
      </c>
      <c r="I43" s="103">
        <f>'табл.4 Паспорт МП'!K127</f>
        <v>600</v>
      </c>
    </row>
    <row r="44" spans="1:9" ht="15.75" x14ac:dyDescent="0.25">
      <c r="A44" s="44" t="s">
        <v>58</v>
      </c>
      <c r="B44" s="66" t="s">
        <v>17</v>
      </c>
      <c r="C44" s="103">
        <f>'табл.4 Паспорт МП'!E128</f>
        <v>0</v>
      </c>
      <c r="D44" s="103">
        <f>'табл.4 Паспорт МП'!F128</f>
        <v>0</v>
      </c>
      <c r="E44" s="103">
        <f>'табл.4 Паспорт МП'!G128</f>
        <v>0</v>
      </c>
      <c r="F44" s="103">
        <f>'табл.4 Паспорт МП'!H128</f>
        <v>0</v>
      </c>
      <c r="G44" s="103">
        <f>'табл.4 Паспорт МП'!I128</f>
        <v>0</v>
      </c>
      <c r="H44" s="103">
        <f>'табл.4 Паспорт МП'!J128</f>
        <v>0</v>
      </c>
      <c r="I44" s="103">
        <f>'табл.4 Паспорт МП'!K128</f>
        <v>0</v>
      </c>
    </row>
    <row r="45" spans="1:9" x14ac:dyDescent="0.25">
      <c r="C45" s="3"/>
      <c r="D45" s="3"/>
      <c r="E45" s="3"/>
      <c r="F45" s="3"/>
      <c r="G45" s="3"/>
      <c r="H45" s="3"/>
      <c r="I45" s="3"/>
    </row>
    <row r="46" spans="1:9" x14ac:dyDescent="0.25">
      <c r="C46" s="3"/>
      <c r="D46" s="3"/>
      <c r="E46" s="3"/>
      <c r="F46" s="3"/>
      <c r="G46" s="3"/>
      <c r="H46" s="3"/>
      <c r="I46" s="3"/>
    </row>
    <row r="47" spans="1:9" x14ac:dyDescent="0.25">
      <c r="C47" s="3"/>
      <c r="D47" s="3"/>
      <c r="E47" s="3"/>
      <c r="F47" s="3"/>
      <c r="G47" s="3"/>
      <c r="H47" s="3"/>
      <c r="I47" s="3"/>
    </row>
    <row r="48" spans="1:9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</sheetData>
  <mergeCells count="8">
    <mergeCell ref="A34:I34"/>
    <mergeCell ref="G1:I1"/>
    <mergeCell ref="F2:I2"/>
    <mergeCell ref="A3:I3"/>
    <mergeCell ref="A5:A6"/>
    <mergeCell ref="B5:B6"/>
    <mergeCell ref="C5:I5"/>
    <mergeCell ref="A13:I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="60" zoomScaleNormal="100" workbookViewId="0">
      <selection activeCell="A14" sqref="A14:I14"/>
    </sheetView>
  </sheetViews>
  <sheetFormatPr defaultRowHeight="15" x14ac:dyDescent="0.25"/>
  <cols>
    <col min="1" max="1" width="9.140625" style="16"/>
    <col min="2" max="2" width="33.85546875" customWidth="1"/>
    <col min="3" max="3" width="15.85546875" customWidth="1"/>
    <col min="4" max="4" width="14.42578125" customWidth="1"/>
    <col min="5" max="5" width="15.28515625" customWidth="1"/>
    <col min="6" max="6" width="11.85546875" customWidth="1"/>
    <col min="7" max="7" width="11.28515625" customWidth="1"/>
    <col min="8" max="8" width="12.85546875" customWidth="1"/>
    <col min="9" max="9" width="14.7109375" customWidth="1"/>
  </cols>
  <sheetData>
    <row r="1" spans="1:9" ht="15.75" x14ac:dyDescent="0.25">
      <c r="F1" s="43"/>
      <c r="G1" s="186" t="s">
        <v>50</v>
      </c>
      <c r="H1" s="186"/>
      <c r="I1" s="186"/>
    </row>
    <row r="2" spans="1:9" ht="15.75" x14ac:dyDescent="0.25">
      <c r="F2" s="186" t="s">
        <v>62</v>
      </c>
      <c r="G2" s="186"/>
      <c r="H2" s="186"/>
      <c r="I2" s="186"/>
    </row>
    <row r="3" spans="1:9" ht="6" customHeight="1" x14ac:dyDescent="0.25"/>
    <row r="4" spans="1:9" ht="42.75" customHeight="1" x14ac:dyDescent="0.25">
      <c r="A4" s="124" t="s">
        <v>63</v>
      </c>
      <c r="B4" s="124"/>
      <c r="C4" s="124"/>
      <c r="D4" s="124"/>
      <c r="E4" s="124"/>
      <c r="F4" s="124"/>
      <c r="G4" s="124"/>
      <c r="H4" s="124"/>
      <c r="I4" s="124"/>
    </row>
    <row r="5" spans="1:9" ht="5.25" customHeight="1" x14ac:dyDescent="0.25">
      <c r="A5" s="21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187" t="s">
        <v>18</v>
      </c>
      <c r="B6" s="125" t="s">
        <v>11</v>
      </c>
      <c r="C6" s="125" t="s">
        <v>12</v>
      </c>
      <c r="D6" s="125"/>
      <c r="E6" s="125"/>
      <c r="F6" s="125"/>
      <c r="G6" s="125"/>
      <c r="H6" s="125"/>
      <c r="I6" s="125"/>
    </row>
    <row r="7" spans="1:9" ht="24" customHeight="1" x14ac:dyDescent="0.25">
      <c r="A7" s="188"/>
      <c r="B7" s="125"/>
      <c r="C7" s="14">
        <v>2025</v>
      </c>
      <c r="D7" s="14">
        <v>2026</v>
      </c>
      <c r="E7" s="14">
        <v>2027</v>
      </c>
      <c r="F7" s="14">
        <v>2028</v>
      </c>
      <c r="G7" s="14">
        <v>2029</v>
      </c>
      <c r="H7" s="14">
        <v>2030</v>
      </c>
      <c r="I7" s="14" t="s">
        <v>0</v>
      </c>
    </row>
    <row r="8" spans="1:9" x14ac:dyDescent="0.25">
      <c r="A8" s="17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9" ht="15.75" x14ac:dyDescent="0.25">
      <c r="A9" s="22">
        <v>1</v>
      </c>
      <c r="B9" s="5" t="s">
        <v>13</v>
      </c>
      <c r="C9" s="59">
        <v>75963.935679999995</v>
      </c>
      <c r="D9" s="59">
        <v>13562.43802</v>
      </c>
      <c r="E9" s="60">
        <v>7163.9356799999996</v>
      </c>
      <c r="F9" s="24">
        <v>0</v>
      </c>
      <c r="G9" s="24">
        <v>0</v>
      </c>
      <c r="H9" s="24">
        <v>0</v>
      </c>
      <c r="I9" s="27">
        <f>SUM(C9:H9)</f>
        <v>96690.309379999992</v>
      </c>
    </row>
    <row r="10" spans="1:9" ht="15.75" x14ac:dyDescent="0.25">
      <c r="A10" s="22" t="s">
        <v>5</v>
      </c>
      <c r="B10" s="7" t="s">
        <v>14</v>
      </c>
      <c r="C10" s="59">
        <f>C15+C26</f>
        <v>75963.935679999995</v>
      </c>
      <c r="D10" s="59">
        <f>D15+D26</f>
        <v>13562.43802</v>
      </c>
      <c r="E10" s="59">
        <f t="shared" ref="E10:H10" si="0">E15+E26</f>
        <v>7163.9356799999996</v>
      </c>
      <c r="F10" s="98">
        <f t="shared" si="0"/>
        <v>0</v>
      </c>
      <c r="G10" s="98">
        <f t="shared" si="0"/>
        <v>0</v>
      </c>
      <c r="H10" s="98">
        <f t="shared" si="0"/>
        <v>0</v>
      </c>
      <c r="I10" s="27">
        <f t="shared" ref="I10" si="1">SUM(C10:H10)</f>
        <v>96690.309379999992</v>
      </c>
    </row>
    <row r="11" spans="1:9" ht="15.75" x14ac:dyDescent="0.25">
      <c r="A11" s="22" t="s">
        <v>6</v>
      </c>
      <c r="B11" s="12" t="s">
        <v>15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ht="15.75" x14ac:dyDescent="0.25">
      <c r="A12" s="22" t="s">
        <v>7</v>
      </c>
      <c r="B12" s="12" t="s">
        <v>16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spans="1:9" ht="15.75" x14ac:dyDescent="0.25">
      <c r="A13" s="22" t="s">
        <v>8</v>
      </c>
      <c r="B13" s="12" t="s">
        <v>17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1:9" s="16" customFormat="1" ht="28.5" customHeight="1" x14ac:dyDescent="0.25">
      <c r="A14" s="192" t="s">
        <v>75</v>
      </c>
      <c r="B14" s="192"/>
      <c r="C14" s="192"/>
      <c r="D14" s="192"/>
      <c r="E14" s="192"/>
      <c r="F14" s="192"/>
      <c r="G14" s="192"/>
      <c r="H14" s="192"/>
      <c r="I14" s="192"/>
    </row>
    <row r="15" spans="1:9" ht="63" x14ac:dyDescent="0.25">
      <c r="A15" s="22" t="s">
        <v>5</v>
      </c>
      <c r="B15" s="6" t="s">
        <v>206</v>
      </c>
      <c r="C15" s="24">
        <f t="shared" ref="C15:H15" si="2">SUM(C16:C19)</f>
        <v>28280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2"/>
        <v>0</v>
      </c>
      <c r="I15" s="27">
        <f t="shared" ref="I15:I16" si="3">SUM(C15:H15)</f>
        <v>28280</v>
      </c>
    </row>
    <row r="16" spans="1:9" ht="15.75" x14ac:dyDescent="0.25">
      <c r="A16" s="22" t="s">
        <v>9</v>
      </c>
      <c r="B16" s="7" t="s">
        <v>14</v>
      </c>
      <c r="C16" s="59">
        <v>28280</v>
      </c>
      <c r="D16" s="92">
        <v>0</v>
      </c>
      <c r="E16" s="93">
        <v>0</v>
      </c>
      <c r="F16" s="94">
        <v>0</v>
      </c>
      <c r="G16" s="94">
        <v>0</v>
      </c>
      <c r="H16" s="94">
        <v>0</v>
      </c>
      <c r="I16" s="26">
        <f t="shared" si="3"/>
        <v>28280</v>
      </c>
    </row>
    <row r="17" spans="1:9" ht="15.75" x14ac:dyDescent="0.25">
      <c r="A17" s="22" t="s">
        <v>10</v>
      </c>
      <c r="B17" s="12" t="s">
        <v>15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</row>
    <row r="18" spans="1:9" ht="15.75" x14ac:dyDescent="0.25">
      <c r="A18" s="22" t="s">
        <v>19</v>
      </c>
      <c r="B18" s="12" t="s">
        <v>16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</row>
    <row r="19" spans="1:9" ht="15.75" x14ac:dyDescent="0.25">
      <c r="A19" s="22" t="s">
        <v>20</v>
      </c>
      <c r="B19" s="12" t="s">
        <v>17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</row>
    <row r="20" spans="1:9" ht="32.25" hidden="1" customHeight="1" x14ac:dyDescent="0.25">
      <c r="A20" s="180" t="s">
        <v>40</v>
      </c>
      <c r="B20" s="181"/>
      <c r="C20" s="181"/>
      <c r="D20" s="181"/>
      <c r="E20" s="181"/>
      <c r="F20" s="181"/>
      <c r="G20" s="181"/>
      <c r="H20" s="181"/>
      <c r="I20" s="182"/>
    </row>
    <row r="21" spans="1:9" ht="47.25" hidden="1" x14ac:dyDescent="0.25">
      <c r="A21" s="23"/>
      <c r="B21" s="19" t="s">
        <v>41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ht="15.75" hidden="1" x14ac:dyDescent="0.25">
      <c r="A22" s="23"/>
      <c r="B22" s="7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ht="15.75" hidden="1" x14ac:dyDescent="0.25">
      <c r="A23" s="23"/>
      <c r="B23" s="12" t="s">
        <v>15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</row>
    <row r="24" spans="1:9" ht="15.75" hidden="1" x14ac:dyDescent="0.25">
      <c r="A24" s="23"/>
      <c r="B24" s="12" t="s">
        <v>16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ht="15.75" hidden="1" x14ac:dyDescent="0.25">
      <c r="A25" s="23"/>
      <c r="B25" s="12" t="s">
        <v>17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ht="60" x14ac:dyDescent="0.25">
      <c r="A26" s="22" t="s">
        <v>6</v>
      </c>
      <c r="B26" s="104" t="s">
        <v>207</v>
      </c>
      <c r="C26" s="115">
        <f>C27+C28+C29+C30</f>
        <v>47683.935680000002</v>
      </c>
      <c r="D26" s="105">
        <f t="shared" ref="D26:I26" si="4">D27+D28+D29+D30</f>
        <v>13562.43802</v>
      </c>
      <c r="E26" s="115">
        <f t="shared" si="4"/>
        <v>7163.9356799999996</v>
      </c>
      <c r="F26" s="115">
        <f t="shared" si="4"/>
        <v>0</v>
      </c>
      <c r="G26" s="115">
        <f t="shared" si="4"/>
        <v>0</v>
      </c>
      <c r="H26" s="115">
        <f t="shared" si="4"/>
        <v>0</v>
      </c>
      <c r="I26" s="115">
        <f t="shared" si="4"/>
        <v>68410.309380000006</v>
      </c>
    </row>
    <row r="27" spans="1:9" ht="15.75" x14ac:dyDescent="0.25">
      <c r="A27" s="22" t="s">
        <v>56</v>
      </c>
      <c r="B27" s="7" t="s">
        <v>14</v>
      </c>
      <c r="C27" s="95">
        <v>47683.935680000002</v>
      </c>
      <c r="D27" s="95">
        <v>13562.43802</v>
      </c>
      <c r="E27" s="95">
        <v>7163.9356799999996</v>
      </c>
      <c r="F27" s="96">
        <v>0</v>
      </c>
      <c r="G27" s="96">
        <v>0</v>
      </c>
      <c r="H27" s="96">
        <v>0</v>
      </c>
      <c r="I27" s="95">
        <f>C27+D27+E27+F27+G27+H27</f>
        <v>68410.309380000006</v>
      </c>
    </row>
    <row r="28" spans="1:9" ht="15.75" x14ac:dyDescent="0.25">
      <c r="A28" s="22" t="s">
        <v>122</v>
      </c>
      <c r="B28" s="66" t="s">
        <v>15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</row>
    <row r="29" spans="1:9" ht="15.75" x14ac:dyDescent="0.25">
      <c r="A29" s="22" t="s">
        <v>57</v>
      </c>
      <c r="B29" s="66" t="s">
        <v>16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</row>
    <row r="30" spans="1:9" ht="15.75" x14ac:dyDescent="0.25">
      <c r="A30" s="22" t="s">
        <v>57</v>
      </c>
      <c r="B30" s="66" t="s">
        <v>17</v>
      </c>
      <c r="C30" s="97">
        <v>0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</row>
    <row r="31" spans="1:9" x14ac:dyDescent="0.25">
      <c r="C31" s="3"/>
      <c r="D31" s="3"/>
      <c r="E31" s="3"/>
      <c r="F31" s="3"/>
      <c r="G31" s="3"/>
      <c r="H31" s="3"/>
      <c r="I31" s="3"/>
    </row>
  </sheetData>
  <mergeCells count="8">
    <mergeCell ref="A14:I14"/>
    <mergeCell ref="A20:I20"/>
    <mergeCell ref="G1:I1"/>
    <mergeCell ref="F2:I2"/>
    <mergeCell ref="A4:I4"/>
    <mergeCell ref="A6:A7"/>
    <mergeCell ref="B6:B7"/>
    <mergeCell ref="C6:I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="60" zoomScaleNormal="100" workbookViewId="0">
      <selection activeCell="P128" sqref="P128"/>
    </sheetView>
  </sheetViews>
  <sheetFormatPr defaultRowHeight="15" x14ac:dyDescent="0.25"/>
  <cols>
    <col min="1" max="1" width="7.28515625" customWidth="1"/>
    <col min="2" max="2" width="27.85546875" customWidth="1"/>
    <col min="3" max="3" width="14.85546875" bestFit="1" customWidth="1"/>
    <col min="4" max="4" width="15" customWidth="1"/>
    <col min="5" max="8" width="14.85546875" bestFit="1" customWidth="1"/>
    <col min="9" max="9" width="18.140625" customWidth="1"/>
  </cols>
  <sheetData>
    <row r="1" spans="1:9" ht="15.75" x14ac:dyDescent="0.25">
      <c r="A1" s="16"/>
      <c r="F1" s="43"/>
      <c r="G1" s="186" t="s">
        <v>50</v>
      </c>
      <c r="H1" s="186"/>
      <c r="I1" s="186"/>
    </row>
    <row r="2" spans="1:9" ht="15.75" x14ac:dyDescent="0.25">
      <c r="A2" s="16"/>
      <c r="F2" s="186" t="s">
        <v>68</v>
      </c>
      <c r="G2" s="186"/>
      <c r="H2" s="186"/>
      <c r="I2" s="186"/>
    </row>
    <row r="3" spans="1:9" ht="3.75" customHeight="1" x14ac:dyDescent="0.25">
      <c r="A3" s="16"/>
    </row>
    <row r="4" spans="1:9" ht="36" customHeight="1" x14ac:dyDescent="0.25">
      <c r="A4" s="190" t="s">
        <v>104</v>
      </c>
      <c r="B4" s="190"/>
      <c r="C4" s="190"/>
      <c r="D4" s="190"/>
      <c r="E4" s="190"/>
      <c r="F4" s="190"/>
      <c r="G4" s="190"/>
      <c r="H4" s="190"/>
      <c r="I4" s="190"/>
    </row>
    <row r="5" spans="1:9" ht="9" customHeight="1" x14ac:dyDescent="0.25">
      <c r="A5" s="21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191" t="s">
        <v>18</v>
      </c>
      <c r="B6" s="125" t="s">
        <v>210</v>
      </c>
      <c r="C6" s="125" t="s">
        <v>69</v>
      </c>
      <c r="D6" s="125"/>
      <c r="E6" s="125"/>
      <c r="F6" s="125"/>
      <c r="G6" s="125"/>
      <c r="H6" s="125"/>
      <c r="I6" s="125"/>
    </row>
    <row r="7" spans="1:9" ht="33" customHeight="1" x14ac:dyDescent="0.25">
      <c r="A7" s="191"/>
      <c r="B7" s="125"/>
      <c r="C7" s="111">
        <v>2025</v>
      </c>
      <c r="D7" s="111">
        <v>2026</v>
      </c>
      <c r="E7" s="111">
        <v>2027</v>
      </c>
      <c r="F7" s="111">
        <v>2028</v>
      </c>
      <c r="G7" s="111">
        <v>2029</v>
      </c>
      <c r="H7" s="111">
        <v>2030</v>
      </c>
      <c r="I7" s="111" t="s">
        <v>0</v>
      </c>
    </row>
    <row r="8" spans="1:9" x14ac:dyDescent="0.25">
      <c r="A8" s="17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9" ht="105" customHeight="1" x14ac:dyDescent="0.25">
      <c r="A9" s="22">
        <v>1</v>
      </c>
      <c r="B9" s="5" t="s">
        <v>105</v>
      </c>
      <c r="C9" s="112">
        <f t="shared" ref="C9:H9" si="0">SUM(C10:C13)</f>
        <v>22285.306619999999</v>
      </c>
      <c r="D9" s="112">
        <f t="shared" si="0"/>
        <v>22285.306619999999</v>
      </c>
      <c r="E9" s="112">
        <f t="shared" si="0"/>
        <v>22285.306619999999</v>
      </c>
      <c r="F9" s="112">
        <f t="shared" si="0"/>
        <v>22285.306619999999</v>
      </c>
      <c r="G9" s="112">
        <f t="shared" si="0"/>
        <v>22285.306619999999</v>
      </c>
      <c r="H9" s="112">
        <f t="shared" si="0"/>
        <v>22285.306619999999</v>
      </c>
      <c r="I9" s="112">
        <f>SUM(C9:H9)</f>
        <v>133711.83971999999</v>
      </c>
    </row>
    <row r="10" spans="1:9" ht="18.75" customHeight="1" x14ac:dyDescent="0.25">
      <c r="A10" s="22" t="s">
        <v>5</v>
      </c>
      <c r="B10" s="110" t="s">
        <v>14</v>
      </c>
      <c r="C10" s="112">
        <f>'табл.4 Паспорт МП'!E135</f>
        <v>22285.306619999999</v>
      </c>
      <c r="D10" s="112">
        <f>'табл.4 Паспорт МП'!F135</f>
        <v>22285.306619999999</v>
      </c>
      <c r="E10" s="112">
        <f>'табл.4 Паспорт МП'!G135</f>
        <v>22285.306619999999</v>
      </c>
      <c r="F10" s="112">
        <f>'табл.4 Паспорт МП'!H135</f>
        <v>22285.306619999999</v>
      </c>
      <c r="G10" s="112">
        <f>'табл.4 Паспорт МП'!I135</f>
        <v>22285.306619999999</v>
      </c>
      <c r="H10" s="112">
        <f>'табл.4 Паспорт МП'!J135</f>
        <v>22285.306619999999</v>
      </c>
      <c r="I10" s="112">
        <f>'табл.4 Паспорт МП'!K135</f>
        <v>133711.83971999999</v>
      </c>
    </row>
    <row r="11" spans="1:9" ht="17.25" customHeight="1" x14ac:dyDescent="0.25">
      <c r="A11" s="22" t="s">
        <v>6</v>
      </c>
      <c r="B11" s="110" t="s">
        <v>15</v>
      </c>
      <c r="C11" s="112">
        <f>'табл.4 Паспорт МП'!E136</f>
        <v>0</v>
      </c>
      <c r="D11" s="112">
        <f>'табл.4 Паспорт МП'!F136</f>
        <v>0</v>
      </c>
      <c r="E11" s="112">
        <f>'табл.4 Паспорт МП'!G136</f>
        <v>0</v>
      </c>
      <c r="F11" s="112">
        <f>'табл.4 Паспорт МП'!H136</f>
        <v>0</v>
      </c>
      <c r="G11" s="112">
        <f>'табл.4 Паспорт МП'!I136</f>
        <v>0</v>
      </c>
      <c r="H11" s="112">
        <f>'табл.4 Паспорт МП'!J136</f>
        <v>0</v>
      </c>
      <c r="I11" s="112">
        <f>'табл.4 Паспорт МП'!K136</f>
        <v>0</v>
      </c>
    </row>
    <row r="12" spans="1:9" ht="15" customHeight="1" x14ac:dyDescent="0.25">
      <c r="A12" s="22" t="s">
        <v>7</v>
      </c>
      <c r="B12" s="110" t="s">
        <v>16</v>
      </c>
      <c r="C12" s="112">
        <f>'табл.4 Паспорт МП'!E137</f>
        <v>0</v>
      </c>
      <c r="D12" s="112">
        <f>'табл.4 Паспорт МП'!F137</f>
        <v>0</v>
      </c>
      <c r="E12" s="112">
        <f>'табл.4 Паспорт МП'!G137</f>
        <v>0</v>
      </c>
      <c r="F12" s="112">
        <f>'табл.4 Паспорт МП'!H137</f>
        <v>0</v>
      </c>
      <c r="G12" s="112">
        <f>'табл.4 Паспорт МП'!I137</f>
        <v>0</v>
      </c>
      <c r="H12" s="112">
        <f>'табл.4 Паспорт МП'!J137</f>
        <v>0</v>
      </c>
      <c r="I12" s="112">
        <f>'табл.4 Паспорт МП'!K137</f>
        <v>0</v>
      </c>
    </row>
    <row r="13" spans="1:9" ht="21.75" customHeight="1" x14ac:dyDescent="0.25">
      <c r="A13" s="22" t="s">
        <v>8</v>
      </c>
      <c r="B13" s="110" t="s">
        <v>17</v>
      </c>
      <c r="C13" s="112">
        <f>'табл.4 Паспорт МП'!E138</f>
        <v>0</v>
      </c>
      <c r="D13" s="112">
        <f>'табл.4 Паспорт МП'!F138</f>
        <v>0</v>
      </c>
      <c r="E13" s="112">
        <f>'табл.4 Паспорт МП'!G138</f>
        <v>0</v>
      </c>
      <c r="F13" s="112">
        <f>'табл.4 Паспорт МП'!H138</f>
        <v>0</v>
      </c>
      <c r="G13" s="112">
        <f>'табл.4 Паспорт МП'!I138</f>
        <v>0</v>
      </c>
      <c r="H13" s="112">
        <f>'табл.4 Паспорт МП'!J138</f>
        <v>0</v>
      </c>
      <c r="I13" s="112">
        <f>'табл.4 Паспорт МП'!K138</f>
        <v>0</v>
      </c>
    </row>
    <row r="14" spans="1:9" ht="78.75" x14ac:dyDescent="0.25">
      <c r="A14" s="44" t="s">
        <v>76</v>
      </c>
      <c r="B14" s="99" t="s">
        <v>77</v>
      </c>
      <c r="C14" s="113">
        <f t="shared" ref="C14:H14" si="1">SUM(C15:C18)</f>
        <v>22285.306619999999</v>
      </c>
      <c r="D14" s="113">
        <f t="shared" si="1"/>
        <v>22285.306619999999</v>
      </c>
      <c r="E14" s="113">
        <f t="shared" si="1"/>
        <v>22285.306619999999</v>
      </c>
      <c r="F14" s="113">
        <f t="shared" si="1"/>
        <v>22285.306619999999</v>
      </c>
      <c r="G14" s="113">
        <f t="shared" si="1"/>
        <v>22285.306619999999</v>
      </c>
      <c r="H14" s="113">
        <f t="shared" si="1"/>
        <v>22285.306619999999</v>
      </c>
      <c r="I14" s="113">
        <f t="shared" ref="I14" si="2">SUM(C14:H14)</f>
        <v>133711.83971999999</v>
      </c>
    </row>
    <row r="15" spans="1:9" ht="15.75" x14ac:dyDescent="0.25">
      <c r="A15" s="44" t="s">
        <v>9</v>
      </c>
      <c r="B15" s="110" t="s">
        <v>14</v>
      </c>
      <c r="C15" s="46">
        <f>C10</f>
        <v>22285.306619999999</v>
      </c>
      <c r="D15" s="46">
        <f t="shared" ref="D15:I15" si="3">D10</f>
        <v>22285.306619999999</v>
      </c>
      <c r="E15" s="46">
        <f t="shared" si="3"/>
        <v>22285.306619999999</v>
      </c>
      <c r="F15" s="46">
        <f t="shared" si="3"/>
        <v>22285.306619999999</v>
      </c>
      <c r="G15" s="46">
        <f t="shared" si="3"/>
        <v>22285.306619999999</v>
      </c>
      <c r="H15" s="46">
        <f t="shared" si="3"/>
        <v>22285.306619999999</v>
      </c>
      <c r="I15" s="46">
        <f t="shared" si="3"/>
        <v>133711.83971999999</v>
      </c>
    </row>
    <row r="16" spans="1:9" ht="15.75" x14ac:dyDescent="0.25">
      <c r="A16" s="44" t="s">
        <v>10</v>
      </c>
      <c r="B16" s="110" t="s">
        <v>15</v>
      </c>
      <c r="C16" s="46">
        <f t="shared" ref="C16:I16" si="4">C11</f>
        <v>0</v>
      </c>
      <c r="D16" s="46">
        <f t="shared" si="4"/>
        <v>0</v>
      </c>
      <c r="E16" s="46">
        <f t="shared" si="4"/>
        <v>0</v>
      </c>
      <c r="F16" s="46">
        <f t="shared" si="4"/>
        <v>0</v>
      </c>
      <c r="G16" s="46">
        <f t="shared" si="4"/>
        <v>0</v>
      </c>
      <c r="H16" s="46">
        <f t="shared" si="4"/>
        <v>0</v>
      </c>
      <c r="I16" s="46">
        <f t="shared" si="4"/>
        <v>0</v>
      </c>
    </row>
    <row r="17" spans="1:9" ht="15.75" x14ac:dyDescent="0.25">
      <c r="A17" s="44" t="s">
        <v>19</v>
      </c>
      <c r="B17" s="110" t="s">
        <v>16</v>
      </c>
      <c r="C17" s="46">
        <f t="shared" ref="C17:I17" si="5">C12</f>
        <v>0</v>
      </c>
      <c r="D17" s="46">
        <f t="shared" si="5"/>
        <v>0</v>
      </c>
      <c r="E17" s="46">
        <f t="shared" si="5"/>
        <v>0</v>
      </c>
      <c r="F17" s="46">
        <f t="shared" si="5"/>
        <v>0</v>
      </c>
      <c r="G17" s="46">
        <f t="shared" si="5"/>
        <v>0</v>
      </c>
      <c r="H17" s="46">
        <f t="shared" si="5"/>
        <v>0</v>
      </c>
      <c r="I17" s="46">
        <f t="shared" si="5"/>
        <v>0</v>
      </c>
    </row>
    <row r="18" spans="1:9" ht="15.75" x14ac:dyDescent="0.25">
      <c r="A18" s="44" t="s">
        <v>20</v>
      </c>
      <c r="B18" s="110" t="s">
        <v>17</v>
      </c>
      <c r="C18" s="46">
        <f t="shared" ref="C18:I18" si="6">C13</f>
        <v>0</v>
      </c>
      <c r="D18" s="46">
        <f t="shared" si="6"/>
        <v>0</v>
      </c>
      <c r="E18" s="46">
        <f t="shared" si="6"/>
        <v>0</v>
      </c>
      <c r="F18" s="46">
        <f t="shared" si="6"/>
        <v>0</v>
      </c>
      <c r="G18" s="46">
        <f t="shared" si="6"/>
        <v>0</v>
      </c>
      <c r="H18" s="46">
        <f t="shared" si="6"/>
        <v>0</v>
      </c>
      <c r="I18" s="46">
        <f t="shared" si="6"/>
        <v>0</v>
      </c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</sheetData>
  <mergeCells count="6"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табл.4 Паспорт МП</vt:lpstr>
      <vt:lpstr>Характеристика</vt:lpstr>
      <vt:lpstr>1</vt:lpstr>
      <vt:lpstr>2</vt:lpstr>
      <vt:lpstr>3</vt:lpstr>
      <vt:lpstr>4</vt:lpstr>
      <vt:lpstr>'1'!Область_печати</vt:lpstr>
      <vt:lpstr>'2'!Область_печати</vt:lpstr>
      <vt:lpstr>'3'!Область_печати</vt:lpstr>
      <vt:lpstr>'табл.4 Паспорт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2025-03-04T06:40:45Z</dcterms:modified>
</cp:coreProperties>
</file>