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730" tabRatio="905"/>
  </bookViews>
  <sheets>
    <sheet name="фин МП" sheetId="1" r:id="rId1"/>
    <sheet name="хар-ка проектной" sheetId="10" r:id="rId2"/>
    <sheet name="фин проекта 1" sheetId="6" r:id="rId3"/>
    <sheet name="фин проекта 2" sheetId="11" r:id="rId4"/>
    <sheet name="фин проекта 3" sheetId="13" r:id="rId5"/>
    <sheet name="фин проекта 4" sheetId="14" r:id="rId6"/>
    <sheet name="фин проекта 5" sheetId="17" r:id="rId7"/>
    <sheet name="фин проекта 6" sheetId="18" r:id="rId8"/>
    <sheet name="фин КПМ 1" sheetId="20" r:id="rId9"/>
  </sheets>
  <definedNames>
    <definedName name="_xlnm.Print_Titles" localSheetId="5">'фин проекта 4'!$4:$6</definedName>
    <definedName name="_xlnm.Print_Area" localSheetId="8">'фин КПМ 1'!$A$1:$I$17</definedName>
    <definedName name="_xlnm.Print_Area" localSheetId="0">'фин МП'!$A$1:$J$212</definedName>
    <definedName name="_xlnm.Print_Area" localSheetId="3">'фин проекта 2'!$A$1:$I$23</definedName>
    <definedName name="_xlnm.Print_Area" localSheetId="5">'фин проекта 4'!$A$1:$I$68</definedName>
    <definedName name="_xlnm.Print_Area" localSheetId="7">'фин проекта 6'!$A$1:$I$28</definedName>
  </definedNames>
  <calcPr calcId="162913"/>
</workbook>
</file>

<file path=xl/calcChain.xml><?xml version="1.0" encoding="utf-8"?>
<calcChain xmlns="http://schemas.openxmlformats.org/spreadsheetml/2006/main">
  <c r="H28" i="18" l="1"/>
  <c r="G28" i="18"/>
  <c r="F28" i="18"/>
  <c r="E28" i="18"/>
  <c r="D28" i="18"/>
  <c r="C28" i="18"/>
  <c r="I28" i="18" s="1"/>
  <c r="H27" i="18"/>
  <c r="G27" i="18"/>
  <c r="F27" i="18"/>
  <c r="E27" i="18"/>
  <c r="D27" i="18"/>
  <c r="C27" i="18"/>
  <c r="I27" i="18" s="1"/>
  <c r="H26" i="18"/>
  <c r="G26" i="18"/>
  <c r="F26" i="18"/>
  <c r="E26" i="18"/>
  <c r="D26" i="18"/>
  <c r="C26" i="18"/>
  <c r="I26" i="18" s="1"/>
  <c r="H25" i="18"/>
  <c r="H24" i="18" s="1"/>
  <c r="G25" i="18"/>
  <c r="G24" i="18" s="1"/>
  <c r="F25" i="18"/>
  <c r="F24" i="18" s="1"/>
  <c r="E25" i="18"/>
  <c r="E24" i="18" s="1"/>
  <c r="D25" i="18"/>
  <c r="D24" i="18" s="1"/>
  <c r="C25" i="18"/>
  <c r="I25" i="18" s="1"/>
  <c r="I24" i="18" s="1"/>
  <c r="H23" i="18"/>
  <c r="G23" i="18"/>
  <c r="F23" i="18"/>
  <c r="E23" i="18"/>
  <c r="D23" i="18"/>
  <c r="C23" i="18"/>
  <c r="I23" i="18" s="1"/>
  <c r="H22" i="18"/>
  <c r="G22" i="18"/>
  <c r="F22" i="18"/>
  <c r="E22" i="18"/>
  <c r="D22" i="18"/>
  <c r="C22" i="18"/>
  <c r="I22" i="18" s="1"/>
  <c r="H21" i="18"/>
  <c r="G21" i="18"/>
  <c r="F21" i="18"/>
  <c r="E21" i="18"/>
  <c r="D21" i="18"/>
  <c r="C21" i="18"/>
  <c r="I21" i="18" s="1"/>
  <c r="H20" i="18"/>
  <c r="H19" i="18" s="1"/>
  <c r="G20" i="18"/>
  <c r="G19" i="18" s="1"/>
  <c r="F20" i="18"/>
  <c r="F19" i="18" s="1"/>
  <c r="E20" i="18"/>
  <c r="E19" i="18" s="1"/>
  <c r="D20" i="18"/>
  <c r="D19" i="18" s="1"/>
  <c r="C20" i="18"/>
  <c r="I20" i="18" s="1"/>
  <c r="I19" i="18" s="1"/>
  <c r="D15" i="18"/>
  <c r="E15" i="18"/>
  <c r="F15" i="18"/>
  <c r="G15" i="18"/>
  <c r="H15" i="18"/>
  <c r="D16" i="18"/>
  <c r="E16" i="18"/>
  <c r="F16" i="18"/>
  <c r="G16" i="18"/>
  <c r="H16" i="18"/>
  <c r="D17" i="18"/>
  <c r="E17" i="18"/>
  <c r="F17" i="18"/>
  <c r="G17" i="18"/>
  <c r="H17" i="18"/>
  <c r="D18" i="18"/>
  <c r="E18" i="18"/>
  <c r="F18" i="18"/>
  <c r="F14" i="18" s="1"/>
  <c r="G18" i="18"/>
  <c r="H18" i="18"/>
  <c r="H14" i="18" s="1"/>
  <c r="C18" i="18"/>
  <c r="C17" i="18"/>
  <c r="I17" i="18" s="1"/>
  <c r="C16" i="18"/>
  <c r="C15" i="18"/>
  <c r="I15" i="18" s="1"/>
  <c r="D64" i="14"/>
  <c r="E64" i="14"/>
  <c r="D59" i="14"/>
  <c r="E59" i="14"/>
  <c r="F59" i="14"/>
  <c r="G59" i="14"/>
  <c r="H59" i="14"/>
  <c r="D60" i="14"/>
  <c r="E60" i="14"/>
  <c r="F60" i="14"/>
  <c r="G60" i="14"/>
  <c r="H60" i="14"/>
  <c r="D61" i="14"/>
  <c r="E61" i="14"/>
  <c r="F61" i="14"/>
  <c r="G61" i="14"/>
  <c r="H61" i="14"/>
  <c r="D62" i="14"/>
  <c r="E62" i="14"/>
  <c r="F62" i="14"/>
  <c r="G62" i="14"/>
  <c r="H62" i="14"/>
  <c r="D54" i="14"/>
  <c r="E54" i="14"/>
  <c r="F54" i="14"/>
  <c r="G54" i="14"/>
  <c r="H54" i="14"/>
  <c r="D55" i="14"/>
  <c r="E55" i="14"/>
  <c r="F55" i="14"/>
  <c r="G55" i="14"/>
  <c r="H55" i="14"/>
  <c r="D56" i="14"/>
  <c r="E56" i="14"/>
  <c r="F56" i="14"/>
  <c r="G56" i="14"/>
  <c r="H56" i="14"/>
  <c r="D57" i="14"/>
  <c r="E57" i="14"/>
  <c r="F57" i="14"/>
  <c r="G57" i="14"/>
  <c r="H57" i="14"/>
  <c r="D49" i="14"/>
  <c r="E49" i="14"/>
  <c r="F49" i="14"/>
  <c r="G49" i="14"/>
  <c r="H49" i="14"/>
  <c r="D50" i="14"/>
  <c r="E50" i="14"/>
  <c r="F50" i="14"/>
  <c r="G50" i="14"/>
  <c r="H50" i="14"/>
  <c r="D51" i="14"/>
  <c r="E51" i="14"/>
  <c r="F51" i="14"/>
  <c r="G51" i="14"/>
  <c r="H51" i="14"/>
  <c r="D52" i="14"/>
  <c r="E52" i="14"/>
  <c r="F52" i="14"/>
  <c r="G52" i="14"/>
  <c r="H52" i="14"/>
  <c r="C29" i="14"/>
  <c r="C30" i="14"/>
  <c r="C31" i="14"/>
  <c r="C32" i="14"/>
  <c r="C34" i="14"/>
  <c r="C35" i="14"/>
  <c r="C36" i="14"/>
  <c r="C37" i="14"/>
  <c r="C39" i="14"/>
  <c r="C40" i="14"/>
  <c r="C41" i="14"/>
  <c r="C42" i="14"/>
  <c r="C44" i="14"/>
  <c r="C45" i="14"/>
  <c r="C46" i="14"/>
  <c r="C47" i="14"/>
  <c r="C49" i="14"/>
  <c r="C50" i="14"/>
  <c r="C51" i="14"/>
  <c r="C52" i="14"/>
  <c r="C54" i="14"/>
  <c r="C55" i="14"/>
  <c r="C56" i="14"/>
  <c r="C57" i="14"/>
  <c r="C59" i="14"/>
  <c r="C60" i="14"/>
  <c r="C61" i="14"/>
  <c r="C62" i="14"/>
  <c r="C64" i="14"/>
  <c r="C24" i="14"/>
  <c r="C25" i="14"/>
  <c r="C26" i="14"/>
  <c r="C27" i="14"/>
  <c r="D19" i="14"/>
  <c r="E19" i="14"/>
  <c r="F19" i="14"/>
  <c r="G19" i="14"/>
  <c r="H19" i="14"/>
  <c r="D20" i="14"/>
  <c r="D9" i="14" s="1"/>
  <c r="E20" i="14"/>
  <c r="E9" i="14" s="1"/>
  <c r="F20" i="14"/>
  <c r="F9" i="14" s="1"/>
  <c r="G20" i="14"/>
  <c r="G9" i="14" s="1"/>
  <c r="H20" i="14"/>
  <c r="H9" i="14" s="1"/>
  <c r="D21" i="14"/>
  <c r="E21" i="14"/>
  <c r="F21" i="14"/>
  <c r="G21" i="14"/>
  <c r="H21" i="14"/>
  <c r="D22" i="14"/>
  <c r="E22" i="14"/>
  <c r="F22" i="14"/>
  <c r="G22" i="14"/>
  <c r="H22" i="14"/>
  <c r="C22" i="14"/>
  <c r="C21" i="14"/>
  <c r="C20" i="14"/>
  <c r="C19" i="14"/>
  <c r="D14" i="14"/>
  <c r="D8" i="14" s="1"/>
  <c r="E14" i="14"/>
  <c r="F14" i="14"/>
  <c r="G14" i="14"/>
  <c r="H14" i="14"/>
  <c r="D15" i="14"/>
  <c r="E15" i="14"/>
  <c r="F15" i="14"/>
  <c r="G15" i="14"/>
  <c r="H15" i="14"/>
  <c r="D16" i="14"/>
  <c r="E16" i="14"/>
  <c r="F16" i="14"/>
  <c r="G16" i="14"/>
  <c r="H16" i="14"/>
  <c r="D17" i="14"/>
  <c r="E17" i="14"/>
  <c r="F17" i="14"/>
  <c r="G17" i="14"/>
  <c r="H17" i="14"/>
  <c r="C17" i="14"/>
  <c r="C16" i="14"/>
  <c r="C15" i="14"/>
  <c r="C14" i="14"/>
  <c r="H13" i="14"/>
  <c r="E18" i="14"/>
  <c r="G18" i="14"/>
  <c r="I20" i="14"/>
  <c r="I18" i="18" l="1"/>
  <c r="I17" i="14"/>
  <c r="D13" i="14"/>
  <c r="I16" i="18"/>
  <c r="I15" i="14"/>
  <c r="F13" i="14"/>
  <c r="I16" i="14"/>
  <c r="G13" i="14"/>
  <c r="E13" i="14"/>
  <c r="I21" i="14"/>
  <c r="H18" i="14"/>
  <c r="F18" i="14"/>
  <c r="D18" i="14"/>
  <c r="G14" i="18"/>
  <c r="I14" i="14"/>
  <c r="C13" i="14"/>
  <c r="E8" i="14"/>
  <c r="E14" i="18"/>
  <c r="C8" i="14"/>
  <c r="D14" i="18"/>
  <c r="C9" i="18"/>
  <c r="C24" i="18"/>
  <c r="C19" i="18"/>
  <c r="C14" i="18"/>
  <c r="I14" i="18" s="1"/>
  <c r="I19" i="14"/>
  <c r="C18" i="14"/>
  <c r="I13" i="14"/>
  <c r="D17" i="13" l="1"/>
  <c r="E17" i="13"/>
  <c r="F17" i="13"/>
  <c r="G17" i="13"/>
  <c r="H17" i="13"/>
  <c r="D16" i="13"/>
  <c r="E16" i="13"/>
  <c r="F16" i="13"/>
  <c r="G16" i="13"/>
  <c r="H16" i="13"/>
  <c r="D15" i="13"/>
  <c r="E15" i="13"/>
  <c r="F15" i="13"/>
  <c r="G15" i="13"/>
  <c r="H15" i="13"/>
  <c r="C18" i="13"/>
  <c r="C17" i="13"/>
  <c r="C16" i="13"/>
  <c r="C15" i="13"/>
  <c r="H20" i="11"/>
  <c r="G20" i="11"/>
  <c r="F20" i="11"/>
  <c r="E20" i="11"/>
  <c r="C20" i="11"/>
  <c r="H15" i="11"/>
  <c r="G15" i="11"/>
  <c r="F15" i="11"/>
  <c r="E15" i="11"/>
  <c r="D15" i="11"/>
  <c r="C15" i="11"/>
  <c r="K48" i="10"/>
  <c r="J48" i="10"/>
  <c r="I48" i="10"/>
  <c r="H48" i="10"/>
  <c r="G48" i="10"/>
  <c r="K20" i="10" l="1"/>
  <c r="J20" i="10"/>
  <c r="I20" i="10"/>
  <c r="D18" i="1"/>
  <c r="F18" i="1"/>
  <c r="E18" i="1"/>
  <c r="D28" i="1" l="1"/>
  <c r="D63" i="1"/>
  <c r="D58" i="1"/>
  <c r="D53" i="1"/>
  <c r="J188" i="1"/>
  <c r="J189" i="1"/>
  <c r="J190" i="1"/>
  <c r="J191" i="1"/>
  <c r="J193" i="1"/>
  <c r="J194" i="1"/>
  <c r="J195" i="1"/>
  <c r="J196" i="1"/>
  <c r="J198" i="1"/>
  <c r="J199" i="1"/>
  <c r="J200" i="1"/>
  <c r="J201" i="1"/>
  <c r="E187" i="1"/>
  <c r="G46" i="10" s="1"/>
  <c r="F187" i="1"/>
  <c r="H46" i="10" s="1"/>
  <c r="G187" i="1"/>
  <c r="I46" i="10" s="1"/>
  <c r="H187" i="1"/>
  <c r="J46" i="10" s="1"/>
  <c r="I187" i="1"/>
  <c r="K46" i="10" s="1"/>
  <c r="D187" i="1"/>
  <c r="F46" i="10" s="1"/>
  <c r="D192" i="1"/>
  <c r="F48" i="10" s="1"/>
  <c r="E113" i="1"/>
  <c r="F113" i="1"/>
  <c r="D113" i="1"/>
  <c r="J118" i="1"/>
  <c r="F117" i="1"/>
  <c r="H20" i="10" s="1"/>
  <c r="E117" i="1"/>
  <c r="G20" i="10" s="1"/>
  <c r="D117" i="1"/>
  <c r="F20" i="10" s="1"/>
  <c r="J187" i="1" l="1"/>
  <c r="J192" i="1"/>
  <c r="J117" i="1"/>
  <c r="D9" i="17"/>
  <c r="E9" i="17"/>
  <c r="E173" i="1"/>
  <c r="F173" i="1"/>
  <c r="D19" i="1" l="1"/>
  <c r="G18" i="1"/>
  <c r="H18" i="1"/>
  <c r="I18" i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D20" i="1"/>
  <c r="D21" i="1"/>
  <c r="I16" i="20" l="1"/>
  <c r="I15" i="20"/>
  <c r="I14" i="20"/>
  <c r="I13" i="20"/>
  <c r="H12" i="20"/>
  <c r="G12" i="20"/>
  <c r="F12" i="20"/>
  <c r="E12" i="20"/>
  <c r="D12" i="20"/>
  <c r="C12" i="20"/>
  <c r="H11" i="20"/>
  <c r="G11" i="20"/>
  <c r="F11" i="20"/>
  <c r="E11" i="20"/>
  <c r="D11" i="20"/>
  <c r="C11" i="20"/>
  <c r="I11" i="20" s="1"/>
  <c r="H10" i="20"/>
  <c r="G10" i="20"/>
  <c r="F10" i="20"/>
  <c r="E10" i="20"/>
  <c r="D10" i="20"/>
  <c r="C10" i="20"/>
  <c r="H9" i="20"/>
  <c r="G9" i="20"/>
  <c r="F9" i="20"/>
  <c r="E9" i="20"/>
  <c r="D9" i="20"/>
  <c r="C9" i="20"/>
  <c r="I9" i="20" s="1"/>
  <c r="H8" i="20"/>
  <c r="G8" i="20"/>
  <c r="G7" i="20" s="1"/>
  <c r="F8" i="20"/>
  <c r="E8" i="20"/>
  <c r="E7" i="20" s="1"/>
  <c r="D8" i="20"/>
  <c r="D7" i="20" s="1"/>
  <c r="C8" i="20"/>
  <c r="H7" i="20"/>
  <c r="F7" i="20"/>
  <c r="I10" i="20" l="1"/>
  <c r="C7" i="20"/>
  <c r="I7" i="20" s="1"/>
  <c r="I12" i="20"/>
  <c r="I8" i="20"/>
  <c r="H12" i="18"/>
  <c r="G12" i="18"/>
  <c r="F12" i="18"/>
  <c r="E12" i="18"/>
  <c r="D12" i="18"/>
  <c r="C12" i="18"/>
  <c r="H11" i="18"/>
  <c r="G11" i="18"/>
  <c r="F11" i="18"/>
  <c r="E11" i="18"/>
  <c r="D11" i="18"/>
  <c r="C11" i="18"/>
  <c r="H10" i="18"/>
  <c r="G10" i="18"/>
  <c r="F10" i="18"/>
  <c r="E10" i="18"/>
  <c r="D10" i="18"/>
  <c r="C10" i="18"/>
  <c r="H9" i="18"/>
  <c r="H8" i="18" s="1"/>
  <c r="G9" i="18"/>
  <c r="G8" i="18" s="1"/>
  <c r="F9" i="18"/>
  <c r="F8" i="18" s="1"/>
  <c r="E9" i="18"/>
  <c r="E8" i="18" s="1"/>
  <c r="D9" i="18"/>
  <c r="D8" i="18" s="1"/>
  <c r="I18" i="17"/>
  <c r="I17" i="17"/>
  <c r="I16" i="17"/>
  <c r="I15" i="17"/>
  <c r="H14" i="17"/>
  <c r="G14" i="17"/>
  <c r="F14" i="17"/>
  <c r="E14" i="17"/>
  <c r="D14" i="17"/>
  <c r="C14" i="17"/>
  <c r="H12" i="17"/>
  <c r="G12" i="17"/>
  <c r="F12" i="17"/>
  <c r="E12" i="17"/>
  <c r="D12" i="17"/>
  <c r="C12" i="17"/>
  <c r="H11" i="17"/>
  <c r="G11" i="17"/>
  <c r="F11" i="17"/>
  <c r="E11" i="17"/>
  <c r="D11" i="17"/>
  <c r="C11" i="17"/>
  <c r="H10" i="17"/>
  <c r="G10" i="17"/>
  <c r="F10" i="17"/>
  <c r="E10" i="17"/>
  <c r="D10" i="17"/>
  <c r="C10" i="17"/>
  <c r="I10" i="17" s="1"/>
  <c r="H9" i="17"/>
  <c r="G9" i="17"/>
  <c r="G8" i="17" s="1"/>
  <c r="F9" i="17"/>
  <c r="E8" i="17"/>
  <c r="C9" i="17"/>
  <c r="H8" i="17"/>
  <c r="F8" i="17"/>
  <c r="D8" i="17"/>
  <c r="I62" i="14"/>
  <c r="I61" i="14"/>
  <c r="I60" i="14"/>
  <c r="I59" i="14"/>
  <c r="I57" i="14"/>
  <c r="I56" i="14"/>
  <c r="I55" i="14"/>
  <c r="I54" i="14"/>
  <c r="I52" i="14"/>
  <c r="I51" i="14"/>
  <c r="I50" i="14"/>
  <c r="I49" i="14"/>
  <c r="I48" i="14" s="1"/>
  <c r="I47" i="14"/>
  <c r="I46" i="14"/>
  <c r="I45" i="14"/>
  <c r="I44" i="14"/>
  <c r="H43" i="14"/>
  <c r="G43" i="14"/>
  <c r="F43" i="14"/>
  <c r="E43" i="14"/>
  <c r="D43" i="14"/>
  <c r="I42" i="14"/>
  <c r="I41" i="14"/>
  <c r="I40" i="14"/>
  <c r="I39" i="14"/>
  <c r="H38" i="14"/>
  <c r="G38" i="14"/>
  <c r="F38" i="14"/>
  <c r="E38" i="14"/>
  <c r="D38" i="14"/>
  <c r="I37" i="14"/>
  <c r="I36" i="14"/>
  <c r="I35" i="14"/>
  <c r="I34" i="14"/>
  <c r="H33" i="14"/>
  <c r="G33" i="14"/>
  <c r="F33" i="14"/>
  <c r="E33" i="14"/>
  <c r="D33" i="14"/>
  <c r="I32" i="14"/>
  <c r="I31" i="14"/>
  <c r="I30" i="14"/>
  <c r="I29" i="14"/>
  <c r="H28" i="14"/>
  <c r="G28" i="14"/>
  <c r="F28" i="14"/>
  <c r="E28" i="14"/>
  <c r="D28" i="14"/>
  <c r="I27" i="14"/>
  <c r="I26" i="14"/>
  <c r="I25" i="14"/>
  <c r="I24" i="14"/>
  <c r="H23" i="14"/>
  <c r="G23" i="14"/>
  <c r="F23" i="14"/>
  <c r="E23" i="14"/>
  <c r="D23" i="14"/>
  <c r="I22" i="14"/>
  <c r="I18" i="14" s="1"/>
  <c r="H11" i="14"/>
  <c r="G11" i="14"/>
  <c r="F11" i="14"/>
  <c r="E11" i="14"/>
  <c r="D11" i="14"/>
  <c r="C11" i="14"/>
  <c r="C9" i="14"/>
  <c r="I11" i="17" l="1"/>
  <c r="I12" i="17"/>
  <c r="I38" i="14"/>
  <c r="I33" i="14"/>
  <c r="I28" i="14"/>
  <c r="I58" i="14"/>
  <c r="I9" i="14"/>
  <c r="I11" i="14"/>
  <c r="I23" i="14"/>
  <c r="I43" i="14"/>
  <c r="I10" i="18"/>
  <c r="I11" i="18"/>
  <c r="I12" i="18"/>
  <c r="I9" i="18"/>
  <c r="C8" i="18"/>
  <c r="I8" i="18" s="1"/>
  <c r="I9" i="17"/>
  <c r="I14" i="17"/>
  <c r="C8" i="17"/>
  <c r="I8" i="17" s="1"/>
  <c r="I53" i="14"/>
  <c r="I18" i="13" l="1"/>
  <c r="I17" i="13"/>
  <c r="I16" i="13"/>
  <c r="I15" i="13"/>
  <c r="H14" i="13"/>
  <c r="G14" i="13"/>
  <c r="F14" i="13"/>
  <c r="E14" i="13"/>
  <c r="D14" i="13"/>
  <c r="C14" i="13"/>
  <c r="H12" i="13"/>
  <c r="G12" i="13"/>
  <c r="F12" i="13"/>
  <c r="E12" i="13"/>
  <c r="D12" i="13"/>
  <c r="C12" i="13"/>
  <c r="H11" i="13"/>
  <c r="G11" i="13"/>
  <c r="F11" i="13"/>
  <c r="E11" i="13"/>
  <c r="D11" i="13"/>
  <c r="C11" i="13"/>
  <c r="H10" i="13"/>
  <c r="G10" i="13"/>
  <c r="F10" i="13"/>
  <c r="E10" i="13"/>
  <c r="D10" i="13"/>
  <c r="C10" i="13"/>
  <c r="H9" i="13"/>
  <c r="G9" i="13"/>
  <c r="G8" i="13" s="1"/>
  <c r="F9" i="13"/>
  <c r="E9" i="13"/>
  <c r="D9" i="13"/>
  <c r="C9" i="13"/>
  <c r="H8" i="13"/>
  <c r="C10" i="11"/>
  <c r="D10" i="11"/>
  <c r="E10" i="11"/>
  <c r="F10" i="11"/>
  <c r="G10" i="11"/>
  <c r="H10" i="11"/>
  <c r="C11" i="11"/>
  <c r="D11" i="11"/>
  <c r="E11" i="11"/>
  <c r="F11" i="11"/>
  <c r="G11" i="11"/>
  <c r="H11" i="11"/>
  <c r="C12" i="11"/>
  <c r="D12" i="11"/>
  <c r="E12" i="11"/>
  <c r="F12" i="11"/>
  <c r="G12" i="11"/>
  <c r="H12" i="11"/>
  <c r="D9" i="11"/>
  <c r="E9" i="11"/>
  <c r="F9" i="11"/>
  <c r="G9" i="11"/>
  <c r="H9" i="11"/>
  <c r="H8" i="11" s="1"/>
  <c r="C9" i="11"/>
  <c r="C8" i="11" s="1"/>
  <c r="I23" i="11"/>
  <c r="I22" i="11"/>
  <c r="I21" i="11"/>
  <c r="I20" i="11"/>
  <c r="H19" i="11"/>
  <c r="G19" i="11"/>
  <c r="F19" i="11"/>
  <c r="E19" i="11"/>
  <c r="D19" i="11"/>
  <c r="C19" i="11"/>
  <c r="I18" i="11"/>
  <c r="I17" i="11"/>
  <c r="I16" i="11"/>
  <c r="I15" i="11"/>
  <c r="H14" i="11"/>
  <c r="G14" i="11"/>
  <c r="F14" i="11"/>
  <c r="E14" i="11"/>
  <c r="D14" i="11"/>
  <c r="C14" i="11"/>
  <c r="I11" i="11"/>
  <c r="E8" i="11"/>
  <c r="C9" i="6"/>
  <c r="K24" i="10"/>
  <c r="J24" i="10"/>
  <c r="I24" i="10"/>
  <c r="F8" i="13" l="1"/>
  <c r="D8" i="13"/>
  <c r="I12" i="13"/>
  <c r="E8" i="13"/>
  <c r="I11" i="13"/>
  <c r="I10" i="13"/>
  <c r="I9" i="13"/>
  <c r="G8" i="11"/>
  <c r="I14" i="13"/>
  <c r="I19" i="11"/>
  <c r="I12" i="11"/>
  <c r="I10" i="11"/>
  <c r="C8" i="13"/>
  <c r="D8" i="11"/>
  <c r="F8" i="11"/>
  <c r="I9" i="11"/>
  <c r="I14" i="11"/>
  <c r="E73" i="1"/>
  <c r="D73" i="1"/>
  <c r="I71" i="1"/>
  <c r="H71" i="1"/>
  <c r="G71" i="1"/>
  <c r="F71" i="1"/>
  <c r="E71" i="1"/>
  <c r="D71" i="1"/>
  <c r="I70" i="1"/>
  <c r="H70" i="1"/>
  <c r="G70" i="1"/>
  <c r="F70" i="1"/>
  <c r="E70" i="1"/>
  <c r="D70" i="1"/>
  <c r="I69" i="1"/>
  <c r="H69" i="1"/>
  <c r="G69" i="1"/>
  <c r="F69" i="1"/>
  <c r="E69" i="1"/>
  <c r="D69" i="1"/>
  <c r="I68" i="1"/>
  <c r="H68" i="1"/>
  <c r="G68" i="1"/>
  <c r="F68" i="1"/>
  <c r="E68" i="1"/>
  <c r="D68" i="1"/>
  <c r="I66" i="1"/>
  <c r="H66" i="1"/>
  <c r="G66" i="1"/>
  <c r="F66" i="1"/>
  <c r="E66" i="1"/>
  <c r="D66" i="1"/>
  <c r="I65" i="1"/>
  <c r="H65" i="1"/>
  <c r="G65" i="1"/>
  <c r="F65" i="1"/>
  <c r="E65" i="1"/>
  <c r="D65" i="1"/>
  <c r="I64" i="1"/>
  <c r="H64" i="1"/>
  <c r="G64" i="1"/>
  <c r="F64" i="1"/>
  <c r="E64" i="1"/>
  <c r="D64" i="1"/>
  <c r="I63" i="1"/>
  <c r="H63" i="1"/>
  <c r="G63" i="1"/>
  <c r="F63" i="1"/>
  <c r="E63" i="1"/>
  <c r="I61" i="1"/>
  <c r="H61" i="1"/>
  <c r="G61" i="1"/>
  <c r="F61" i="1"/>
  <c r="E61" i="1"/>
  <c r="J61" i="1" s="1"/>
  <c r="D61" i="1"/>
  <c r="I60" i="1"/>
  <c r="H60" i="1"/>
  <c r="G60" i="1"/>
  <c r="F60" i="1"/>
  <c r="E60" i="1"/>
  <c r="D60" i="1"/>
  <c r="I59" i="1"/>
  <c r="H59" i="1"/>
  <c r="G59" i="1"/>
  <c r="F59" i="1"/>
  <c r="E59" i="1"/>
  <c r="J59" i="1" s="1"/>
  <c r="D59" i="1"/>
  <c r="I58" i="1"/>
  <c r="H58" i="1"/>
  <c r="G58" i="1"/>
  <c r="G57" i="1" s="1"/>
  <c r="F58" i="1"/>
  <c r="E58" i="1"/>
  <c r="I56" i="1"/>
  <c r="H56" i="1"/>
  <c r="G56" i="1"/>
  <c r="F56" i="1"/>
  <c r="E56" i="1"/>
  <c r="D56" i="1"/>
  <c r="I55" i="1"/>
  <c r="H55" i="1"/>
  <c r="G55" i="1"/>
  <c r="F55" i="1"/>
  <c r="E55" i="1"/>
  <c r="D55" i="1"/>
  <c r="I54" i="1"/>
  <c r="H54" i="1"/>
  <c r="G54" i="1"/>
  <c r="F54" i="1"/>
  <c r="E54" i="1"/>
  <c r="D54" i="1"/>
  <c r="I53" i="1"/>
  <c r="H53" i="1"/>
  <c r="G53" i="1"/>
  <c r="G52" i="1" s="1"/>
  <c r="F53" i="1"/>
  <c r="E53" i="1"/>
  <c r="I51" i="1"/>
  <c r="H51" i="1"/>
  <c r="G51" i="1"/>
  <c r="F51" i="1"/>
  <c r="E51" i="1"/>
  <c r="D51" i="1"/>
  <c r="I50" i="1"/>
  <c r="H50" i="1"/>
  <c r="G50" i="1"/>
  <c r="F50" i="1"/>
  <c r="E50" i="1"/>
  <c r="D50" i="1"/>
  <c r="I49" i="1"/>
  <c r="H49" i="1"/>
  <c r="G49" i="1"/>
  <c r="F49" i="1"/>
  <c r="E49" i="1"/>
  <c r="D49" i="1"/>
  <c r="I48" i="1"/>
  <c r="H48" i="1"/>
  <c r="G48" i="1"/>
  <c r="F48" i="1"/>
  <c r="E48" i="1"/>
  <c r="D48" i="1"/>
  <c r="E43" i="1"/>
  <c r="F43" i="1"/>
  <c r="G43" i="1"/>
  <c r="H43" i="1"/>
  <c r="I43" i="1"/>
  <c r="E44" i="1"/>
  <c r="F44" i="1"/>
  <c r="G44" i="1"/>
  <c r="H44" i="1"/>
  <c r="I44" i="1"/>
  <c r="E45" i="1"/>
  <c r="F45" i="1"/>
  <c r="G45" i="1"/>
  <c r="H45" i="1"/>
  <c r="I45" i="1"/>
  <c r="E46" i="1"/>
  <c r="F46" i="1"/>
  <c r="G46" i="1"/>
  <c r="H46" i="1"/>
  <c r="I46" i="1"/>
  <c r="D44" i="1"/>
  <c r="D45" i="1"/>
  <c r="D46" i="1"/>
  <c r="D43" i="1"/>
  <c r="D39" i="1"/>
  <c r="E39" i="1"/>
  <c r="F39" i="1"/>
  <c r="G39" i="1"/>
  <c r="H39" i="1"/>
  <c r="I39" i="1"/>
  <c r="D40" i="1"/>
  <c r="E40" i="1"/>
  <c r="F40" i="1"/>
  <c r="G40" i="1"/>
  <c r="H40" i="1"/>
  <c r="I40" i="1"/>
  <c r="D41" i="1"/>
  <c r="E41" i="1"/>
  <c r="F41" i="1"/>
  <c r="G41" i="1"/>
  <c r="H41" i="1"/>
  <c r="I41" i="1"/>
  <c r="E38" i="1"/>
  <c r="F38" i="1"/>
  <c r="G38" i="1"/>
  <c r="H38" i="1"/>
  <c r="I38" i="1"/>
  <c r="D38" i="1"/>
  <c r="E33" i="1"/>
  <c r="F33" i="1"/>
  <c r="G33" i="1"/>
  <c r="H33" i="1"/>
  <c r="I33" i="1"/>
  <c r="E34" i="1"/>
  <c r="F34" i="1"/>
  <c r="G34" i="1"/>
  <c r="H34" i="1"/>
  <c r="I34" i="1"/>
  <c r="E35" i="1"/>
  <c r="F35" i="1"/>
  <c r="G35" i="1"/>
  <c r="H35" i="1"/>
  <c r="I35" i="1"/>
  <c r="E36" i="1"/>
  <c r="F36" i="1"/>
  <c r="G36" i="1"/>
  <c r="H36" i="1"/>
  <c r="I36" i="1"/>
  <c r="D34" i="1"/>
  <c r="D35" i="1"/>
  <c r="D36" i="1"/>
  <c r="D33" i="1"/>
  <c r="H17" i="1"/>
  <c r="J20" i="1"/>
  <c r="J211" i="1"/>
  <c r="J210" i="1"/>
  <c r="J209" i="1"/>
  <c r="J208" i="1"/>
  <c r="I207" i="1"/>
  <c r="H207" i="1"/>
  <c r="G207" i="1"/>
  <c r="F207" i="1"/>
  <c r="E207" i="1"/>
  <c r="D207" i="1"/>
  <c r="I206" i="1"/>
  <c r="I26" i="1" s="1"/>
  <c r="H206" i="1"/>
  <c r="H26" i="1" s="1"/>
  <c r="G206" i="1"/>
  <c r="G26" i="1" s="1"/>
  <c r="F206" i="1"/>
  <c r="F26" i="1" s="1"/>
  <c r="E206" i="1"/>
  <c r="E26" i="1" s="1"/>
  <c r="D206" i="1"/>
  <c r="I205" i="1"/>
  <c r="I25" i="1" s="1"/>
  <c r="H205" i="1"/>
  <c r="H25" i="1" s="1"/>
  <c r="G205" i="1"/>
  <c r="G25" i="1" s="1"/>
  <c r="F205" i="1"/>
  <c r="F25" i="1" s="1"/>
  <c r="E205" i="1"/>
  <c r="E25" i="1" s="1"/>
  <c r="D205" i="1"/>
  <c r="D25" i="1" s="1"/>
  <c r="I204" i="1"/>
  <c r="I24" i="1" s="1"/>
  <c r="H204" i="1"/>
  <c r="H24" i="1" s="1"/>
  <c r="G204" i="1"/>
  <c r="G24" i="1" s="1"/>
  <c r="F204" i="1"/>
  <c r="F24" i="1" s="1"/>
  <c r="E204" i="1"/>
  <c r="E24" i="1" s="1"/>
  <c r="D204" i="1"/>
  <c r="I203" i="1"/>
  <c r="I23" i="1" s="1"/>
  <c r="H203" i="1"/>
  <c r="H202" i="1" s="1"/>
  <c r="G203" i="1"/>
  <c r="G23" i="1" s="1"/>
  <c r="F203" i="1"/>
  <c r="F202" i="1" s="1"/>
  <c r="E203" i="1"/>
  <c r="E23" i="1" s="1"/>
  <c r="D203" i="1"/>
  <c r="D202" i="1" s="1"/>
  <c r="I202" i="1"/>
  <c r="I197" i="1"/>
  <c r="K50" i="10" s="1"/>
  <c r="K45" i="10" s="1"/>
  <c r="H197" i="1"/>
  <c r="J50" i="10" s="1"/>
  <c r="J45" i="10" s="1"/>
  <c r="G197" i="1"/>
  <c r="I50" i="10" s="1"/>
  <c r="I45" i="10" s="1"/>
  <c r="F197" i="1"/>
  <c r="H50" i="10" s="1"/>
  <c r="H45" i="10" s="1"/>
  <c r="E197" i="1"/>
  <c r="G50" i="10" s="1"/>
  <c r="G45" i="10" s="1"/>
  <c r="D197" i="1"/>
  <c r="I186" i="1"/>
  <c r="H186" i="1"/>
  <c r="G186" i="1"/>
  <c r="F186" i="1"/>
  <c r="E186" i="1"/>
  <c r="D186" i="1"/>
  <c r="I185" i="1"/>
  <c r="H185" i="1"/>
  <c r="G185" i="1"/>
  <c r="F185" i="1"/>
  <c r="E185" i="1"/>
  <c r="D185" i="1"/>
  <c r="I184" i="1"/>
  <c r="H184" i="1"/>
  <c r="G184" i="1"/>
  <c r="F184" i="1"/>
  <c r="E184" i="1"/>
  <c r="D184" i="1"/>
  <c r="I183" i="1"/>
  <c r="H183" i="1"/>
  <c r="H182" i="1" s="1"/>
  <c r="G183" i="1"/>
  <c r="G182" i="1" s="1"/>
  <c r="F183" i="1"/>
  <c r="F182" i="1" s="1"/>
  <c r="E183" i="1"/>
  <c r="E182" i="1" s="1"/>
  <c r="I182" i="1"/>
  <c r="I32" i="1"/>
  <c r="J131" i="1"/>
  <c r="J130" i="1"/>
  <c r="J129" i="1"/>
  <c r="J128" i="1"/>
  <c r="I127" i="1"/>
  <c r="H127" i="1"/>
  <c r="G127" i="1"/>
  <c r="F127" i="1"/>
  <c r="H24" i="10" s="1"/>
  <c r="E127" i="1"/>
  <c r="G24" i="10" s="1"/>
  <c r="D127" i="1"/>
  <c r="I171" i="1"/>
  <c r="H171" i="1"/>
  <c r="G67" i="14" s="1"/>
  <c r="G171" i="1"/>
  <c r="F171" i="1"/>
  <c r="E171" i="1"/>
  <c r="D171" i="1"/>
  <c r="I170" i="1"/>
  <c r="H170" i="1"/>
  <c r="G170" i="1"/>
  <c r="F170" i="1"/>
  <c r="E170" i="1"/>
  <c r="D170" i="1"/>
  <c r="C66" i="14" s="1"/>
  <c r="I169" i="1"/>
  <c r="H169" i="1"/>
  <c r="G169" i="1"/>
  <c r="F169" i="1"/>
  <c r="E169" i="1"/>
  <c r="D169" i="1"/>
  <c r="C65" i="14" s="1"/>
  <c r="I168" i="1"/>
  <c r="H168" i="1"/>
  <c r="G168" i="1"/>
  <c r="I167" i="1"/>
  <c r="E167" i="1"/>
  <c r="J156" i="1"/>
  <c r="J155" i="1"/>
  <c r="J154" i="1"/>
  <c r="J153" i="1"/>
  <c r="I152" i="1"/>
  <c r="H152" i="1"/>
  <c r="G152" i="1"/>
  <c r="F152" i="1"/>
  <c r="E152" i="1"/>
  <c r="D152" i="1"/>
  <c r="J151" i="1"/>
  <c r="J150" i="1"/>
  <c r="J149" i="1"/>
  <c r="J148" i="1"/>
  <c r="I147" i="1"/>
  <c r="K32" i="10" s="1"/>
  <c r="H147" i="1"/>
  <c r="J32" i="10" s="1"/>
  <c r="G147" i="1"/>
  <c r="I32" i="10" s="1"/>
  <c r="F147" i="1"/>
  <c r="H32" i="10" s="1"/>
  <c r="E147" i="1"/>
  <c r="G32" i="10" s="1"/>
  <c r="D147" i="1"/>
  <c r="J141" i="1"/>
  <c r="J140" i="1"/>
  <c r="J139" i="1"/>
  <c r="J138" i="1"/>
  <c r="I137" i="1"/>
  <c r="K28" i="10" s="1"/>
  <c r="H137" i="1"/>
  <c r="J28" i="10" s="1"/>
  <c r="G137" i="1"/>
  <c r="I28" i="10" s="1"/>
  <c r="F137" i="1"/>
  <c r="H28" i="10" s="1"/>
  <c r="E137" i="1"/>
  <c r="G28" i="10" s="1"/>
  <c r="D137" i="1"/>
  <c r="D103" i="1"/>
  <c r="D107" i="1"/>
  <c r="J111" i="1"/>
  <c r="J110" i="1"/>
  <c r="J109" i="1"/>
  <c r="J108" i="1"/>
  <c r="I107" i="1"/>
  <c r="H107" i="1"/>
  <c r="G107" i="1"/>
  <c r="F107" i="1"/>
  <c r="E107" i="1"/>
  <c r="I106" i="1"/>
  <c r="H106" i="1"/>
  <c r="G106" i="1"/>
  <c r="F106" i="1"/>
  <c r="E106" i="1"/>
  <c r="D106" i="1"/>
  <c r="I105" i="1"/>
  <c r="H105" i="1"/>
  <c r="G105" i="1"/>
  <c r="F105" i="1"/>
  <c r="E105" i="1"/>
  <c r="D105" i="1"/>
  <c r="I104" i="1"/>
  <c r="H104" i="1"/>
  <c r="G104" i="1"/>
  <c r="F104" i="1"/>
  <c r="E104" i="1"/>
  <c r="D104" i="1"/>
  <c r="I103" i="1"/>
  <c r="I102" i="1" s="1"/>
  <c r="K17" i="10" s="1"/>
  <c r="K16" i="10" s="1"/>
  <c r="H103" i="1"/>
  <c r="H102" i="1" s="1"/>
  <c r="J17" i="10" s="1"/>
  <c r="J16" i="10" s="1"/>
  <c r="G103" i="1"/>
  <c r="G102" i="1" s="1"/>
  <c r="I17" i="10" s="1"/>
  <c r="I16" i="10" s="1"/>
  <c r="F103" i="1"/>
  <c r="E103" i="1"/>
  <c r="F102" i="1"/>
  <c r="H17" i="10" s="1"/>
  <c r="H16" i="10" s="1"/>
  <c r="E88" i="1"/>
  <c r="F88" i="1"/>
  <c r="F17" i="1" s="1"/>
  <c r="G88" i="1"/>
  <c r="H88" i="1"/>
  <c r="I88" i="1"/>
  <c r="E89" i="1"/>
  <c r="F89" i="1"/>
  <c r="G89" i="1"/>
  <c r="H89" i="1"/>
  <c r="I89" i="1"/>
  <c r="E90" i="1"/>
  <c r="F90" i="1"/>
  <c r="G90" i="1"/>
  <c r="H90" i="1"/>
  <c r="I90" i="1"/>
  <c r="E91" i="1"/>
  <c r="F91" i="1"/>
  <c r="G91" i="1"/>
  <c r="H91" i="1"/>
  <c r="I91" i="1"/>
  <c r="D89" i="1"/>
  <c r="D90" i="1"/>
  <c r="D91" i="1"/>
  <c r="D88" i="1"/>
  <c r="J18" i="1" s="1"/>
  <c r="J96" i="1"/>
  <c r="J95" i="1"/>
  <c r="J94" i="1"/>
  <c r="J93" i="1"/>
  <c r="I92" i="1"/>
  <c r="K11" i="10" s="1"/>
  <c r="H92" i="1"/>
  <c r="J11" i="10" s="1"/>
  <c r="G92" i="1"/>
  <c r="I11" i="10" s="1"/>
  <c r="F92" i="1"/>
  <c r="H11" i="10" s="1"/>
  <c r="E92" i="1"/>
  <c r="G11" i="10" s="1"/>
  <c r="D92" i="1"/>
  <c r="F11" i="10" s="1"/>
  <c r="D78" i="1"/>
  <c r="D13" i="1" s="1"/>
  <c r="J60" i="1"/>
  <c r="I57" i="1"/>
  <c r="E57" i="1"/>
  <c r="H57" i="1"/>
  <c r="F57" i="1"/>
  <c r="D57" i="1"/>
  <c r="J55" i="1"/>
  <c r="I52" i="1"/>
  <c r="E52" i="1"/>
  <c r="H52" i="1"/>
  <c r="F52" i="1"/>
  <c r="D52" i="1"/>
  <c r="J45" i="1"/>
  <c r="E42" i="1"/>
  <c r="J21" i="1"/>
  <c r="J19" i="1"/>
  <c r="I17" i="1"/>
  <c r="G17" i="1"/>
  <c r="E17" i="1"/>
  <c r="F28" i="10" l="1"/>
  <c r="C33" i="14"/>
  <c r="F32" i="10"/>
  <c r="C43" i="14"/>
  <c r="F34" i="10"/>
  <c r="C48" i="14"/>
  <c r="H34" i="10"/>
  <c r="E48" i="14"/>
  <c r="J34" i="10"/>
  <c r="G48" i="14"/>
  <c r="G40" i="10"/>
  <c r="D63" i="14"/>
  <c r="G113" i="1"/>
  <c r="F64" i="14"/>
  <c r="I113" i="1"/>
  <c r="H64" i="14"/>
  <c r="H8" i="14" s="1"/>
  <c r="E74" i="1"/>
  <c r="D65" i="14"/>
  <c r="G74" i="1"/>
  <c r="F65" i="14"/>
  <c r="I74" i="1"/>
  <c r="H65" i="14"/>
  <c r="E75" i="1"/>
  <c r="D66" i="14"/>
  <c r="D10" i="14" s="1"/>
  <c r="D7" i="14" s="1"/>
  <c r="G75" i="1"/>
  <c r="F66" i="14"/>
  <c r="F10" i="14" s="1"/>
  <c r="I75" i="1"/>
  <c r="H66" i="14"/>
  <c r="H10" i="14" s="1"/>
  <c r="E76" i="1"/>
  <c r="D67" i="14"/>
  <c r="G76" i="1"/>
  <c r="F67" i="14"/>
  <c r="I76" i="1"/>
  <c r="H67" i="14"/>
  <c r="J53" i="1"/>
  <c r="J54" i="1"/>
  <c r="J56" i="1"/>
  <c r="G34" i="10"/>
  <c r="D48" i="14"/>
  <c r="I34" i="10"/>
  <c r="F48" i="14"/>
  <c r="K34" i="10"/>
  <c r="H48" i="14"/>
  <c r="K40" i="10"/>
  <c r="H63" i="14"/>
  <c r="H113" i="1"/>
  <c r="G64" i="14"/>
  <c r="G8" i="14" s="1"/>
  <c r="F74" i="1"/>
  <c r="E65" i="14"/>
  <c r="H74" i="1"/>
  <c r="G65" i="14"/>
  <c r="C10" i="14"/>
  <c r="F115" i="1"/>
  <c r="E66" i="14"/>
  <c r="E10" i="14" s="1"/>
  <c r="E7" i="14" s="1"/>
  <c r="H115" i="1"/>
  <c r="G66" i="14"/>
  <c r="G10" i="14" s="1"/>
  <c r="D76" i="1"/>
  <c r="C67" i="14"/>
  <c r="F76" i="1"/>
  <c r="E67" i="14"/>
  <c r="F24" i="10"/>
  <c r="C23" i="14"/>
  <c r="F50" i="10"/>
  <c r="F45" i="10" s="1"/>
  <c r="J197" i="1"/>
  <c r="D183" i="1"/>
  <c r="D182" i="1" s="1"/>
  <c r="I8" i="13"/>
  <c r="J36" i="1"/>
  <c r="E32" i="1"/>
  <c r="D42" i="1"/>
  <c r="H42" i="1"/>
  <c r="I42" i="1"/>
  <c r="J34" i="1"/>
  <c r="J46" i="1"/>
  <c r="J44" i="1"/>
  <c r="D17" i="1"/>
  <c r="J58" i="1"/>
  <c r="J57" i="1" s="1"/>
  <c r="D102" i="1"/>
  <c r="F17" i="10" s="1"/>
  <c r="F16" i="10" s="1"/>
  <c r="J103" i="1"/>
  <c r="G167" i="1"/>
  <c r="J169" i="1"/>
  <c r="J170" i="1"/>
  <c r="J127" i="1"/>
  <c r="J184" i="1"/>
  <c r="J185" i="1"/>
  <c r="E202" i="1"/>
  <c r="G32" i="1"/>
  <c r="F42" i="1"/>
  <c r="G42" i="1"/>
  <c r="J43" i="1"/>
  <c r="D167" i="1"/>
  <c r="F167" i="1"/>
  <c r="G202" i="1"/>
  <c r="J204" i="1"/>
  <c r="J25" i="1"/>
  <c r="J206" i="1"/>
  <c r="J207" i="1"/>
  <c r="J33" i="1"/>
  <c r="J35" i="1"/>
  <c r="H167" i="1"/>
  <c r="H32" i="1"/>
  <c r="F32" i="1"/>
  <c r="J186" i="1"/>
  <c r="E22" i="1"/>
  <c r="G22" i="1"/>
  <c r="I22" i="1"/>
  <c r="D116" i="1"/>
  <c r="D114" i="1"/>
  <c r="H116" i="1"/>
  <c r="F116" i="1"/>
  <c r="I115" i="1"/>
  <c r="G115" i="1"/>
  <c r="E115" i="1"/>
  <c r="H114" i="1"/>
  <c r="F114" i="1"/>
  <c r="D23" i="1"/>
  <c r="D8" i="1" s="1"/>
  <c r="H23" i="1"/>
  <c r="H22" i="1" s="1"/>
  <c r="F23" i="1"/>
  <c r="F22" i="1" s="1"/>
  <c r="F73" i="1"/>
  <c r="H73" i="1"/>
  <c r="D74" i="1"/>
  <c r="D75" i="1"/>
  <c r="F75" i="1"/>
  <c r="H75" i="1"/>
  <c r="H76" i="1"/>
  <c r="J171" i="1"/>
  <c r="E102" i="1"/>
  <c r="G17" i="10" s="1"/>
  <c r="G16" i="10" s="1"/>
  <c r="J104" i="1"/>
  <c r="J105" i="1"/>
  <c r="J106" i="1"/>
  <c r="D115" i="1"/>
  <c r="I116" i="1"/>
  <c r="G116" i="1"/>
  <c r="E116" i="1"/>
  <c r="I114" i="1"/>
  <c r="G114" i="1"/>
  <c r="E114" i="1"/>
  <c r="D32" i="1"/>
  <c r="D26" i="1"/>
  <c r="J26" i="1" s="1"/>
  <c r="D24" i="1"/>
  <c r="J24" i="1" s="1"/>
  <c r="G73" i="1"/>
  <c r="I73" i="1"/>
  <c r="I8" i="11"/>
  <c r="J205" i="1"/>
  <c r="J203" i="1"/>
  <c r="J137" i="1"/>
  <c r="J183" i="1"/>
  <c r="J168" i="1"/>
  <c r="J152" i="1"/>
  <c r="J107" i="1"/>
  <c r="J147" i="1"/>
  <c r="J92" i="1"/>
  <c r="J52" i="1"/>
  <c r="J17" i="1"/>
  <c r="J167" i="1" l="1"/>
  <c r="J42" i="1"/>
  <c r="I65" i="14"/>
  <c r="J40" i="10"/>
  <c r="G63" i="14"/>
  <c r="H40" i="10"/>
  <c r="E63" i="14"/>
  <c r="I40" i="10"/>
  <c r="F63" i="14"/>
  <c r="C7" i="14"/>
  <c r="I10" i="14"/>
  <c r="G7" i="14"/>
  <c r="F40" i="10"/>
  <c r="C63" i="14"/>
  <c r="I67" i="14"/>
  <c r="I66" i="14"/>
  <c r="H7" i="14"/>
  <c r="F8" i="14"/>
  <c r="I64" i="14"/>
  <c r="J32" i="1"/>
  <c r="J182" i="1"/>
  <c r="J102" i="1"/>
  <c r="D22" i="1"/>
  <c r="J23" i="1"/>
  <c r="J22" i="1" s="1"/>
  <c r="J202" i="1"/>
  <c r="D174" i="1"/>
  <c r="D29" i="1" s="1"/>
  <c r="E174" i="1"/>
  <c r="E29" i="1" s="1"/>
  <c r="F174" i="1"/>
  <c r="F29" i="1" s="1"/>
  <c r="G174" i="1"/>
  <c r="G29" i="1" s="1"/>
  <c r="H174" i="1"/>
  <c r="H29" i="1" s="1"/>
  <c r="I174" i="1"/>
  <c r="I29" i="1" s="1"/>
  <c r="D175" i="1"/>
  <c r="D30" i="1" s="1"/>
  <c r="E175" i="1"/>
  <c r="E30" i="1" s="1"/>
  <c r="F175" i="1"/>
  <c r="F30" i="1" s="1"/>
  <c r="G175" i="1"/>
  <c r="G30" i="1" s="1"/>
  <c r="H175" i="1"/>
  <c r="H30" i="1" s="1"/>
  <c r="I175" i="1"/>
  <c r="I30" i="1" s="1"/>
  <c r="D176" i="1"/>
  <c r="D31" i="1" s="1"/>
  <c r="E176" i="1"/>
  <c r="E31" i="1" s="1"/>
  <c r="F176" i="1"/>
  <c r="F31" i="1" s="1"/>
  <c r="G176" i="1"/>
  <c r="G31" i="1" s="1"/>
  <c r="H176" i="1"/>
  <c r="H31" i="1" s="1"/>
  <c r="I176" i="1"/>
  <c r="I31" i="1" s="1"/>
  <c r="F28" i="1"/>
  <c r="G173" i="1"/>
  <c r="H173" i="1"/>
  <c r="H28" i="1" s="1"/>
  <c r="I173" i="1"/>
  <c r="D173" i="1"/>
  <c r="I63" i="14" l="1"/>
  <c r="F7" i="14"/>
  <c r="I8" i="14"/>
  <c r="I7" i="14" s="1"/>
  <c r="I72" i="1"/>
  <c r="I28" i="1"/>
  <c r="G72" i="1"/>
  <c r="G28" i="1"/>
  <c r="E72" i="1"/>
  <c r="E28" i="1"/>
  <c r="J76" i="1"/>
  <c r="J75" i="1"/>
  <c r="J74" i="1"/>
  <c r="J73" i="1"/>
  <c r="D72" i="1"/>
  <c r="H72" i="1"/>
  <c r="F72" i="1"/>
  <c r="D9" i="6"/>
  <c r="E9" i="6"/>
  <c r="F9" i="6"/>
  <c r="G9" i="6"/>
  <c r="H9" i="6"/>
  <c r="D10" i="6"/>
  <c r="E10" i="6"/>
  <c r="F10" i="6"/>
  <c r="G10" i="6"/>
  <c r="H10" i="6"/>
  <c r="D11" i="6"/>
  <c r="E11" i="6"/>
  <c r="F11" i="6"/>
  <c r="G11" i="6"/>
  <c r="H11" i="6"/>
  <c r="D12" i="6"/>
  <c r="E12" i="6"/>
  <c r="F12" i="6"/>
  <c r="G12" i="6"/>
  <c r="H12" i="6"/>
  <c r="C10" i="6"/>
  <c r="C11" i="6"/>
  <c r="C12" i="6"/>
  <c r="I15" i="6"/>
  <c r="C14" i="6"/>
  <c r="C8" i="6" l="1"/>
  <c r="J72" i="1"/>
  <c r="D79" i="1"/>
  <c r="D14" i="1" s="1"/>
  <c r="E79" i="1"/>
  <c r="E14" i="1" s="1"/>
  <c r="F79" i="1"/>
  <c r="F14" i="1" s="1"/>
  <c r="G79" i="1"/>
  <c r="G14" i="1" s="1"/>
  <c r="H79" i="1"/>
  <c r="H14" i="1" s="1"/>
  <c r="I79" i="1"/>
  <c r="I14" i="1" s="1"/>
  <c r="D80" i="1"/>
  <c r="E80" i="1"/>
  <c r="F80" i="1"/>
  <c r="G80" i="1"/>
  <c r="H80" i="1"/>
  <c r="I80" i="1"/>
  <c r="D81" i="1"/>
  <c r="E81" i="1"/>
  <c r="F81" i="1"/>
  <c r="G81" i="1"/>
  <c r="H81" i="1"/>
  <c r="I81" i="1"/>
  <c r="E78" i="1"/>
  <c r="E13" i="1" s="1"/>
  <c r="E8" i="1" s="1"/>
  <c r="F78" i="1"/>
  <c r="F13" i="1" s="1"/>
  <c r="G78" i="1"/>
  <c r="G13" i="1" s="1"/>
  <c r="H78" i="1"/>
  <c r="H13" i="1" s="1"/>
  <c r="I78" i="1"/>
  <c r="I13" i="1" s="1"/>
  <c r="H16" i="1" l="1"/>
  <c r="H11" i="1" s="1"/>
  <c r="F16" i="1"/>
  <c r="F11" i="1" s="1"/>
  <c r="D16" i="1"/>
  <c r="D11" i="1" s="1"/>
  <c r="H15" i="1"/>
  <c r="H10" i="1" s="1"/>
  <c r="F15" i="1"/>
  <c r="F10" i="1" s="1"/>
  <c r="D15" i="1"/>
  <c r="D10" i="1" s="1"/>
  <c r="H9" i="1"/>
  <c r="F9" i="1"/>
  <c r="I16" i="1"/>
  <c r="I11" i="1" s="1"/>
  <c r="G16" i="1"/>
  <c r="G11" i="1" s="1"/>
  <c r="E16" i="1"/>
  <c r="E11" i="1" s="1"/>
  <c r="I15" i="1"/>
  <c r="I10" i="1" s="1"/>
  <c r="G15" i="1"/>
  <c r="G10" i="1" s="1"/>
  <c r="E15" i="1"/>
  <c r="E10" i="1" s="1"/>
  <c r="I9" i="1"/>
  <c r="G9" i="1"/>
  <c r="E9" i="1"/>
  <c r="J8" i="10"/>
  <c r="J7" i="10" s="1"/>
  <c r="H8" i="1"/>
  <c r="H8" i="10"/>
  <c r="H7" i="10" s="1"/>
  <c r="F8" i="1"/>
  <c r="K8" i="10"/>
  <c r="K7" i="10" s="1"/>
  <c r="I8" i="1"/>
  <c r="I8" i="10"/>
  <c r="I7" i="10" s="1"/>
  <c r="G8" i="1"/>
  <c r="G8" i="10"/>
  <c r="G7" i="10" s="1"/>
  <c r="F8" i="10"/>
  <c r="F7" i="10" s="1"/>
  <c r="J31" i="1"/>
  <c r="J30" i="1"/>
  <c r="J29" i="1"/>
  <c r="J28" i="1"/>
  <c r="J41" i="1"/>
  <c r="J40" i="1"/>
  <c r="J39" i="1"/>
  <c r="J38" i="1"/>
  <c r="J51" i="1"/>
  <c r="J50" i="1"/>
  <c r="J49" i="1"/>
  <c r="J48" i="1"/>
  <c r="J66" i="1"/>
  <c r="J65" i="1"/>
  <c r="J64" i="1"/>
  <c r="J63" i="1"/>
  <c r="J71" i="1"/>
  <c r="J70" i="1"/>
  <c r="J69" i="1"/>
  <c r="J68" i="1"/>
  <c r="J81" i="1"/>
  <c r="J80" i="1"/>
  <c r="J79" i="1"/>
  <c r="J14" i="1" s="1"/>
  <c r="J78" i="1"/>
  <c r="J86" i="1"/>
  <c r="J85" i="1"/>
  <c r="J84" i="1"/>
  <c r="J83" i="1"/>
  <c r="J91" i="1"/>
  <c r="J90" i="1"/>
  <c r="J89" i="1"/>
  <c r="J88" i="1"/>
  <c r="J101" i="1"/>
  <c r="J100" i="1"/>
  <c r="J99" i="1"/>
  <c r="J98" i="1"/>
  <c r="J126" i="1"/>
  <c r="J125" i="1"/>
  <c r="J124" i="1"/>
  <c r="J123" i="1"/>
  <c r="J136" i="1"/>
  <c r="J135" i="1"/>
  <c r="J134" i="1"/>
  <c r="J133" i="1"/>
  <c r="J146" i="1"/>
  <c r="J145" i="1"/>
  <c r="J144" i="1"/>
  <c r="J143" i="1"/>
  <c r="J161" i="1"/>
  <c r="J160" i="1"/>
  <c r="J159" i="1"/>
  <c r="J158" i="1"/>
  <c r="J166" i="1"/>
  <c r="J165" i="1"/>
  <c r="J164" i="1"/>
  <c r="J163" i="1"/>
  <c r="J175" i="1"/>
  <c r="J179" i="1"/>
  <c r="J180" i="1"/>
  <c r="J181" i="1"/>
  <c r="J178" i="1"/>
  <c r="J113" i="1" l="1"/>
  <c r="D12" i="1"/>
  <c r="D9" i="1"/>
  <c r="D7" i="1" s="1"/>
  <c r="J177" i="1"/>
  <c r="J11" i="1"/>
  <c r="J10" i="1"/>
  <c r="J173" i="1"/>
  <c r="J174" i="1"/>
  <c r="J176" i="1"/>
  <c r="J13" i="1"/>
  <c r="J15" i="1"/>
  <c r="J8" i="1"/>
  <c r="J16" i="1"/>
  <c r="J116" i="1"/>
  <c r="J114" i="1"/>
  <c r="J115" i="1"/>
  <c r="D112" i="1"/>
  <c r="J9" i="1" l="1"/>
  <c r="J7" i="1" s="1"/>
  <c r="J112" i="1"/>
  <c r="J162" i="1"/>
  <c r="I162" i="1"/>
  <c r="H162" i="1"/>
  <c r="G162" i="1"/>
  <c r="F162" i="1"/>
  <c r="E162" i="1"/>
  <c r="D162" i="1"/>
  <c r="J157" i="1"/>
  <c r="I157" i="1"/>
  <c r="H157" i="1"/>
  <c r="G157" i="1"/>
  <c r="F157" i="1"/>
  <c r="E157" i="1"/>
  <c r="D157" i="1"/>
  <c r="J142" i="1"/>
  <c r="I142" i="1"/>
  <c r="K30" i="10" s="1"/>
  <c r="H142" i="1"/>
  <c r="J30" i="10" s="1"/>
  <c r="G142" i="1"/>
  <c r="I30" i="10" s="1"/>
  <c r="F142" i="1"/>
  <c r="H30" i="10" s="1"/>
  <c r="E142" i="1"/>
  <c r="G30" i="10" s="1"/>
  <c r="D142" i="1"/>
  <c r="J132" i="1"/>
  <c r="I132" i="1"/>
  <c r="K26" i="10" s="1"/>
  <c r="H132" i="1"/>
  <c r="J26" i="10" s="1"/>
  <c r="G132" i="1"/>
  <c r="I26" i="10" s="1"/>
  <c r="F132" i="1"/>
  <c r="H26" i="10" s="1"/>
  <c r="E132" i="1"/>
  <c r="G26" i="10" s="1"/>
  <c r="D132" i="1"/>
  <c r="I177" i="1"/>
  <c r="K43" i="10" s="1"/>
  <c r="K42" i="10" s="1"/>
  <c r="H177" i="1"/>
  <c r="J43" i="10" s="1"/>
  <c r="J42" i="10" s="1"/>
  <c r="G177" i="1"/>
  <c r="I43" i="10" s="1"/>
  <c r="I42" i="10" s="1"/>
  <c r="F177" i="1"/>
  <c r="H43" i="10" s="1"/>
  <c r="H42" i="10" s="1"/>
  <c r="E177" i="1"/>
  <c r="G43" i="10" s="1"/>
  <c r="G42" i="10" s="1"/>
  <c r="D177" i="1"/>
  <c r="F43" i="10" s="1"/>
  <c r="F42" i="10" s="1"/>
  <c r="J172" i="1"/>
  <c r="I172" i="1"/>
  <c r="H172" i="1"/>
  <c r="G172" i="1"/>
  <c r="F172" i="1"/>
  <c r="E172" i="1"/>
  <c r="D172" i="1"/>
  <c r="D77" i="1"/>
  <c r="J67" i="1"/>
  <c r="I67" i="1"/>
  <c r="H67" i="1"/>
  <c r="G67" i="1"/>
  <c r="F67" i="1"/>
  <c r="E67" i="1"/>
  <c r="D67" i="1"/>
  <c r="J62" i="1"/>
  <c r="I62" i="1"/>
  <c r="H62" i="1"/>
  <c r="G62" i="1"/>
  <c r="F62" i="1"/>
  <c r="E62" i="1"/>
  <c r="D62" i="1"/>
  <c r="J47" i="1"/>
  <c r="I47" i="1"/>
  <c r="H47" i="1"/>
  <c r="G47" i="1"/>
  <c r="F47" i="1"/>
  <c r="E47" i="1"/>
  <c r="D47" i="1"/>
  <c r="D37" i="1"/>
  <c r="D27" i="1"/>
  <c r="F26" i="10" l="1"/>
  <c r="C28" i="14"/>
  <c r="F36" i="10"/>
  <c r="C53" i="14"/>
  <c r="H36" i="10"/>
  <c r="E53" i="14"/>
  <c r="J36" i="10"/>
  <c r="G53" i="14"/>
  <c r="G38" i="10"/>
  <c r="D58" i="14"/>
  <c r="I38" i="10"/>
  <c r="F58" i="14"/>
  <c r="K38" i="10"/>
  <c r="H58" i="14"/>
  <c r="F30" i="10"/>
  <c r="C38" i="14"/>
  <c r="G36" i="10"/>
  <c r="D53" i="14"/>
  <c r="I36" i="10"/>
  <c r="F53" i="14"/>
  <c r="K36" i="10"/>
  <c r="H53" i="14"/>
  <c r="F38" i="10"/>
  <c r="C58" i="14"/>
  <c r="H38" i="10"/>
  <c r="E58" i="14"/>
  <c r="J38" i="10"/>
  <c r="G58" i="14"/>
  <c r="I7" i="1"/>
  <c r="H14" i="6" l="1"/>
  <c r="G14" i="6"/>
  <c r="F14" i="6"/>
  <c r="E14" i="6"/>
  <c r="D14" i="6"/>
  <c r="D8" i="6"/>
  <c r="E8" i="6"/>
  <c r="F8" i="6"/>
  <c r="G8" i="6"/>
  <c r="H8" i="6"/>
  <c r="I16" i="6"/>
  <c r="I17" i="6"/>
  <c r="I18" i="6"/>
  <c r="I9" i="6"/>
  <c r="I10" i="6"/>
  <c r="I11" i="6"/>
  <c r="I12" i="6"/>
  <c r="J77" i="1"/>
  <c r="I77" i="1"/>
  <c r="H77" i="1"/>
  <c r="G77" i="1"/>
  <c r="F77" i="1"/>
  <c r="E77" i="1"/>
  <c r="J87" i="1"/>
  <c r="I87" i="1"/>
  <c r="H87" i="1"/>
  <c r="G87" i="1"/>
  <c r="F87" i="1"/>
  <c r="E87" i="1"/>
  <c r="D87" i="1"/>
  <c r="I112" i="1"/>
  <c r="H112" i="1"/>
  <c r="G112" i="1"/>
  <c r="F112" i="1"/>
  <c r="E112" i="1"/>
  <c r="J122" i="1"/>
  <c r="I122" i="1"/>
  <c r="K22" i="10" s="1"/>
  <c r="K19" i="10" s="1"/>
  <c r="H122" i="1"/>
  <c r="J22" i="10" s="1"/>
  <c r="J19" i="10" s="1"/>
  <c r="G122" i="1"/>
  <c r="I22" i="10" s="1"/>
  <c r="I19" i="10" s="1"/>
  <c r="F122" i="1"/>
  <c r="H22" i="10" s="1"/>
  <c r="H19" i="10" s="1"/>
  <c r="E122" i="1"/>
  <c r="G22" i="10" s="1"/>
  <c r="G19" i="10" s="1"/>
  <c r="D122" i="1"/>
  <c r="F22" i="10" s="1"/>
  <c r="F19" i="10" s="1"/>
  <c r="J97" i="1"/>
  <c r="I97" i="1"/>
  <c r="K14" i="10" s="1"/>
  <c r="K10" i="10" s="1"/>
  <c r="H97" i="1"/>
  <c r="J14" i="10" s="1"/>
  <c r="J10" i="10" s="1"/>
  <c r="G97" i="1"/>
  <c r="I14" i="10" s="1"/>
  <c r="I10" i="10" s="1"/>
  <c r="F97" i="1"/>
  <c r="H14" i="10" s="1"/>
  <c r="H10" i="10" s="1"/>
  <c r="E97" i="1"/>
  <c r="G14" i="10" s="1"/>
  <c r="G10" i="10" s="1"/>
  <c r="D97" i="1"/>
  <c r="F14" i="10" s="1"/>
  <c r="F10" i="10" s="1"/>
  <c r="J82" i="1"/>
  <c r="I82" i="1"/>
  <c r="H82" i="1"/>
  <c r="G82" i="1"/>
  <c r="F82" i="1"/>
  <c r="E82" i="1"/>
  <c r="D82" i="1"/>
  <c r="J37" i="1"/>
  <c r="I37" i="1"/>
  <c r="H37" i="1"/>
  <c r="G37" i="1"/>
  <c r="F37" i="1"/>
  <c r="E37" i="1"/>
  <c r="J27" i="1"/>
  <c r="I27" i="1"/>
  <c r="H27" i="1"/>
  <c r="G27" i="1"/>
  <c r="F27" i="1"/>
  <c r="E27" i="1"/>
  <c r="J12" i="1"/>
  <c r="I12" i="1"/>
  <c r="H12" i="1"/>
  <c r="G12" i="1"/>
  <c r="F12" i="1"/>
  <c r="E12" i="1"/>
  <c r="E7" i="1"/>
  <c r="F7" i="1"/>
  <c r="G7" i="1"/>
  <c r="H7" i="1"/>
  <c r="I14" i="6" l="1"/>
  <c r="I8" i="6"/>
</calcChain>
</file>

<file path=xl/sharedStrings.xml><?xml version="1.0" encoding="utf-8"?>
<sst xmlns="http://schemas.openxmlformats.org/spreadsheetml/2006/main" count="708" uniqueCount="225">
  <si>
    <t>всего</t>
  </si>
  <si>
    <t>всего, в том числе:</t>
  </si>
  <si>
    <t>МБ</t>
  </si>
  <si>
    <t>ФБ</t>
  </si>
  <si>
    <t>ОБ</t>
  </si>
  <si>
    <t>ВБ</t>
  </si>
  <si>
    <t>№ п/п</t>
  </si>
  <si>
    <t>1.1</t>
  </si>
  <si>
    <t>1.2</t>
  </si>
  <si>
    <t>1.3</t>
  </si>
  <si>
    <t>1.4</t>
  </si>
  <si>
    <t>1.1.1</t>
  </si>
  <si>
    <t>1.2.1</t>
  </si>
  <si>
    <t>1.2.2</t>
  </si>
  <si>
    <t>1.1.2</t>
  </si>
  <si>
    <t>1.3.1</t>
  </si>
  <si>
    <t>1.4.1</t>
  </si>
  <si>
    <t>Наименование мероприятия (результата) и источники финансирования</t>
  </si>
  <si>
    <t>Объем финансового обеспечения по годам реализации, тыс. рублей</t>
  </si>
  <si>
    <t>Всего по проекту:</t>
  </si>
  <si>
    <t>Местный бюджет</t>
  </si>
  <si>
    <t>Федеральный бюджет</t>
  </si>
  <si>
    <t>Областной бюджет</t>
  </si>
  <si>
    <t>Внебюджетные источники</t>
  </si>
  <si>
    <t>1.1.3</t>
  </si>
  <si>
    <t>1.1.4</t>
  </si>
  <si>
    <t>1.2.3</t>
  </si>
  <si>
    <t>1.2.4</t>
  </si>
  <si>
    <t>4. Финансовое обеспечение муниципальной программы</t>
  </si>
  <si>
    <t>Приложение 1 к паспорту муниципальной программы</t>
  </si>
  <si>
    <t>Ответственный исполнитель, соисполнитель, исполнитель муниципальной программы, направление, структурный элемент, мероприятие (результат)</t>
  </si>
  <si>
    <t>Источник финансового обеспечения</t>
  </si>
  <si>
    <t>Объем финансового обеспечения по годам, тыс. руб.</t>
  </si>
  <si>
    <t>Приложение к паспорту муниципального проекта</t>
  </si>
  <si>
    <t>1.3.2</t>
  </si>
  <si>
    <t>1.3.3</t>
  </si>
  <si>
    <t>1.3.4</t>
  </si>
  <si>
    <t>1.4.2</t>
  </si>
  <si>
    <t>1.4.3</t>
  </si>
  <si>
    <t>1.4.4</t>
  </si>
  <si>
    <t>1.5</t>
  </si>
  <si>
    <t>1.5.1</t>
  </si>
  <si>
    <t>1.5.2</t>
  </si>
  <si>
    <t>1.5.3</t>
  </si>
  <si>
    <t>1.5.4</t>
  </si>
  <si>
    <t>Муниципальная программа "Обеспечение населения Сокольского муниципального округа доступным жильем и создание благоприятных условий проживания"</t>
  </si>
  <si>
    <t>МКУ СМО «Управление строительства и ЖКХ»</t>
  </si>
  <si>
    <t>результат проекта: выполнены мероприятия по предоставлению социальных выплат молодым семьям</t>
  </si>
  <si>
    <t>жкх</t>
  </si>
  <si>
    <r>
      <t xml:space="preserve">результат проекта: обеспечено предоставление мер социальной поддержки отдельным категориям граждан </t>
    </r>
    <r>
      <rPr>
        <i/>
        <sz val="12"/>
        <color theme="1"/>
        <rFont val="Times New Roman"/>
        <family val="1"/>
        <charset val="204"/>
      </rPr>
      <t>(Администрация Сокольского муниципальног округа)</t>
    </r>
  </si>
  <si>
    <r>
      <t xml:space="preserve">результат проекта: обеспечено предоставление мер социальной поддержки отдельным категориям граждан </t>
    </r>
    <r>
      <rPr>
        <i/>
        <sz val="12"/>
        <color theme="1"/>
        <rFont val="Times New Roman"/>
        <family val="1"/>
        <charset val="204"/>
      </rPr>
      <t>(МКУ СМО "Управление строительства и ЖКХ")</t>
    </r>
  </si>
  <si>
    <t>результат проекта: выполнены мероприятия по переселению граждан из аварийного жилищного фонда</t>
  </si>
  <si>
    <t>асмо</t>
  </si>
  <si>
    <t>мку</t>
  </si>
  <si>
    <t>сокол</t>
  </si>
  <si>
    <t>кадн</t>
  </si>
  <si>
    <t>МКУ «Управление ЖКХ г. Сокола»</t>
  </si>
  <si>
    <r>
      <t xml:space="preserve">результат проекта: выполнены мероприятия в области жилищного хозяйства
</t>
    </r>
    <r>
      <rPr>
        <i/>
        <sz val="12"/>
        <color theme="1"/>
        <rFont val="Times New Roman"/>
        <family val="1"/>
        <charset val="204"/>
      </rPr>
      <t>(ТО "город Сокол")</t>
    </r>
  </si>
  <si>
    <t>уппсх</t>
  </si>
  <si>
    <t>Комплекс процессных мероприятий «Осуществление отдельных  государственных полномочий по организации мероприятий  при осуществлении деятельности  по обращению с животными без владельцев», в том числе</t>
  </si>
  <si>
    <t>обеспечено осуществление отдельных  государственных полномочий  в соответствии с законом области от 15 января 2013 года №2966-03 "О наделении органов местного самоуправления  отдельными государственными полномочиями по организации мероприятий  при осуществлении деятельности  по обращению с животными  без владельцев"</t>
  </si>
  <si>
    <t>Администрация Сокольского муниципального округа</t>
  </si>
  <si>
    <t>Управление промышленности, природопользования и сельского хозяйства Сокольского муниципального округа</t>
  </si>
  <si>
    <t>Территориальный орган Администрации Сокольского муниципального округа Вологодской области – «Город Сокол»</t>
  </si>
  <si>
    <t>Территориальный орган Администрации Сокольского муниципального округа Вологодской области – «Город Кадников»</t>
  </si>
  <si>
    <t>Территориальный орган Администрации Сокольского муниципального округа Вологодской области – «Архангельский»</t>
  </si>
  <si>
    <t>Территориальный орган Администрации Сокольского муниципального округа Вологодской области – «Биряковский»</t>
  </si>
  <si>
    <t>Территориальный орган Администрации Сокольского муниципального округа Вологодской области – «Воробьевский»</t>
  </si>
  <si>
    <t>Территориальный орган Администрации Сокольского муниципального округа Вологодской области – «Двиницкий»</t>
  </si>
  <si>
    <t>Территориальный орган Администрации Сокольского муниципального округа Вологодской области – «Пельшемский»</t>
  </si>
  <si>
    <t>Территориальный орган Администрации Сокольского муниципального округа Вологодской области – «Пригородный»</t>
  </si>
  <si>
    <t>Территориальный орган Администрации Сокольского муниципального округа Вологодской области – «Чучковский»</t>
  </si>
  <si>
    <t>ХАРАКТЕРИСТИКА
направлений расходов финансовых мероприятий (результатов) структурных элементов проектной части комплексной программы</t>
  </si>
  <si>
    <t>Наименование направления (подпрограммы), структурного элемента муниципальной программы (комплексной программы), мероприятия (результата)</t>
  </si>
  <si>
    <t xml:space="preserve">Наименование  расходов </t>
  </si>
  <si>
    <t>Направление расходов, вид расходов</t>
  </si>
  <si>
    <t>Характеристика направления расходов</t>
  </si>
  <si>
    <t>1.</t>
  </si>
  <si>
    <t>1.1.</t>
  </si>
  <si>
    <t>2.</t>
  </si>
  <si>
    <t>Приложение 2 к паспорту муниципальной программы</t>
  </si>
  <si>
    <t>Муниципальный проект «Предоставление социальных выплат молодым семьям»</t>
  </si>
  <si>
    <t xml:space="preserve">Мероприятия </t>
  </si>
  <si>
    <t>Субсидии гражданам на приобретение жилья</t>
  </si>
  <si>
    <t>предоставление социальных выплат молодым семьям, являющимся участниками муниципальной программы</t>
  </si>
  <si>
    <t>Муниципальный проект «Предоставление мер социальной поддержки отдельным категориям граждан»</t>
  </si>
  <si>
    <t>оказание других видов социальной помощи</t>
  </si>
  <si>
    <t>реализация мероприятий по обеспечению жильем молодых семей</t>
  </si>
  <si>
    <t>Реализация механизма назначения и выплат мер социальной поддержки отдельным категориям граждан, установленных решениями представительного органа муниципального образования</t>
  </si>
  <si>
    <t>3.</t>
  </si>
  <si>
    <t>3.1.</t>
  </si>
  <si>
    <t>Муниципальный проект «Мероприятия по переселению граждан из аварийного жилищного фонда»</t>
  </si>
  <si>
    <t>мероприятия по переселению граждан из аварийного жилищного фонда</t>
  </si>
  <si>
    <t>иные закупки товаров, работ и услуг для обеспечения муниципальных нужд</t>
  </si>
  <si>
    <t>4.</t>
  </si>
  <si>
    <t>закупка товаров, работ, услуг для организации выполнения мероприятий по переселению граждан из аварийного жилищного фонда</t>
  </si>
  <si>
    <t>5.</t>
  </si>
  <si>
    <t>5.1.</t>
  </si>
  <si>
    <t>Муниципальный проект «Мероприятия по благоустройству»</t>
  </si>
  <si>
    <t>обеспечение мероприятий по благоустройству</t>
  </si>
  <si>
    <t xml:space="preserve">Закупка товаров, работ, услуг для организации и проведения мероприятий по благоустройству на территории (организация и содержание мест захоронения, прочее благоустройство, озеленение и пр.) </t>
  </si>
  <si>
    <t xml:space="preserve">результат проекта: выполнены мероприятия по благоустройству на территории, подведомственной Территориальному органу Администрации Сокольского муниципального округа  Вологодской области – «Город Сокол» </t>
  </si>
  <si>
    <t xml:space="preserve">Закупка товаров, работ, услуг для организации и проведения мероприятий по благоустройству на территории (прочее благоустройство, озеленение и пр.) </t>
  </si>
  <si>
    <t>результат проекта: выполнены мероприятия по благоустройству на территории, подведомственной Территориальному органу Администрации Сокольского муниципального округа  Вологодской области – «Архангельский»</t>
  </si>
  <si>
    <t>результат проекта: выполнены мероприятия по благоустройству на территории, подведомственной Территориальному органу Администрации Сокольского муниципального округа  Вологодской области – «Пригородный»</t>
  </si>
  <si>
    <t>6.</t>
  </si>
  <si>
    <t>Муниципальный проект «Мероприятия в области жилищного хозяйства»</t>
  </si>
  <si>
    <r>
      <t xml:space="preserve">результат проекта: выполнены мероприятия в области жилищного хозяйства
</t>
    </r>
    <r>
      <rPr>
        <i/>
        <sz val="14"/>
        <color theme="1"/>
        <rFont val="Times New Roman"/>
        <family val="1"/>
        <charset val="204"/>
      </rPr>
      <t>(ТО "город Сокол")</t>
    </r>
  </si>
  <si>
    <t>прочие мероприятия в области жилищного хозяйства</t>
  </si>
  <si>
    <t>закупка товаров, работ, услуг для организации и проведения мероприятий в области жилищного хозяйства</t>
  </si>
  <si>
    <t>Муниципальный проект «Реализация проекта «Народный бюджет»</t>
  </si>
  <si>
    <t>реализация проекта «Народный бюджет»</t>
  </si>
  <si>
    <t>закупка товаров, работ, услуг для организации и проведения мероприятий по реализации проекта «Народный бюджет»</t>
  </si>
  <si>
    <t>Задача проекта: Предоставление молодым семьям - участникам программы социальные выплаты на приобретение жилья или строительство жилого дома, в том числе экономкласса</t>
  </si>
  <si>
    <t>Задача проекта: Оказание мер социальной поддержки отдельным категориям граждан</t>
  </si>
  <si>
    <t>Задача проекта: Обеспечение благоустроенным жильем граждан, проживающих в многоквартирных домах, признанных аварийными в установленном порядке и подлежащих сносу или реконструкции</t>
  </si>
  <si>
    <t>Задача проекта: Обеспечение выполнения мероприятий по благоустройству территорий</t>
  </si>
  <si>
    <t>1.6</t>
  </si>
  <si>
    <t>1.8</t>
  </si>
  <si>
    <t>1.7</t>
  </si>
  <si>
    <t>1.9</t>
  </si>
  <si>
    <t>1.10</t>
  </si>
  <si>
    <t>Задача проекта: Обеспечение выполнения мероприятий в области жилищного хозяйства</t>
  </si>
  <si>
    <r>
      <t xml:space="preserve">результат проекта: выполнены мероприятия в области жилищного хозяйства </t>
    </r>
    <r>
      <rPr>
        <i/>
        <sz val="12"/>
        <color theme="1"/>
        <rFont val="Times New Roman"/>
        <family val="1"/>
        <charset val="204"/>
      </rPr>
      <t>(ТО "город Сокол")</t>
    </r>
  </si>
  <si>
    <t>Задача проекта: Увеличение количества объектов благоустроенных в рамках проекта «Народный бюджет»</t>
  </si>
  <si>
    <t>1.6.1</t>
  </si>
  <si>
    <t>1.6.2</t>
  </si>
  <si>
    <t>1.6.3</t>
  </si>
  <si>
    <t>1.6.4</t>
  </si>
  <si>
    <t>1.7.1</t>
  </si>
  <si>
    <t>1.7.2</t>
  </si>
  <si>
    <t>1.7.3</t>
  </si>
  <si>
    <t>1.7.4</t>
  </si>
  <si>
    <t>1.8.1</t>
  </si>
  <si>
    <t>1.8.2</t>
  </si>
  <si>
    <t>1.8.3</t>
  </si>
  <si>
    <t>1.8.4</t>
  </si>
  <si>
    <t>1.9.1</t>
  </si>
  <si>
    <t>1.9.2</t>
  </si>
  <si>
    <t>1.9.3</t>
  </si>
  <si>
    <t>1.9.4</t>
  </si>
  <si>
    <t>1.10.1</t>
  </si>
  <si>
    <t>1.10.2</t>
  </si>
  <si>
    <t>1.10.3</t>
  </si>
  <si>
    <t>1.10.4</t>
  </si>
  <si>
    <t>2</t>
  </si>
  <si>
    <t>3</t>
  </si>
  <si>
    <t>4</t>
  </si>
  <si>
    <t>5</t>
  </si>
  <si>
    <t>&lt;*&gt; МБ – местный бюджет; ФБ – федеральный бюджет; ОБ – областной бюджет; ВБ – внебюджетные источники финансирования (государственные внебюджетные фонды, средства юридических и физических лиц (семей), являющихся  участниками мероприятий муниципальной программы).</t>
  </si>
  <si>
    <t>Наименование мероприятия/источник финансового обеспечения*</t>
  </si>
  <si>
    <t>Муниципальный проект  1. «Предоставление социальных выплат молодым семьям», в том числе</t>
  </si>
  <si>
    <t>Муниципальный проект 2  «Предоставление мер социальной поддержки отдельным категориям граждан», в том числе</t>
  </si>
  <si>
    <t>Муниципальный проект 3 «Мероприятия по переселению граждан из аварийного жилищного фонда», в том числе</t>
  </si>
  <si>
    <t>результат проекта: обеспечение мероприятий  по благоустройству на территории, подведомственной Территориальному органу Администрации Сокольского муниципального округа  Вологодской области – «Город Сокол»</t>
  </si>
  <si>
    <r>
      <t xml:space="preserve">результат проекта: обеспечение мероприятий  по благоустройству на территории, подведомственной Территориальному органу Администрации Сокольского муниципального округа  Вологодской области – «Город Сокол»
</t>
    </r>
    <r>
      <rPr>
        <i/>
        <sz val="12"/>
        <color theme="1"/>
        <rFont val="Times New Roman"/>
        <family val="1"/>
        <charset val="204"/>
      </rPr>
      <t>(МКУ "Управление ЖКХ Сокола")</t>
    </r>
  </si>
  <si>
    <t>результат проекта: обеспечение мероприятий  по благоустройству на территории, подведомственной Территориальному органу Администрации Сокольского муниципального округа  Вологодской области – «Город Кадников»</t>
  </si>
  <si>
    <t>результат проекта: обеспечение мероприятий  по благоустройству на территории, подведомственной Территориальному органу Администрации Сокольского муниципального округа  Вологодской области – «Биряковский»</t>
  </si>
  <si>
    <t>результат проекта: обеспечение мероприятий  по благоустройству на территории, подведомственной Территориальный орган Администрации Сокольского муниципального округа  Вологодской области – «Воробьевский»</t>
  </si>
  <si>
    <t>результат проекта: обеспечение мероприятий  по благоустройству на территории, подведомственной Территориальный орган Администрации Сокольского муниципального округа  Вологодской области – «Двиницкий»</t>
  </si>
  <si>
    <t>результат проекта: обеспечение мероприятий  по благоустройству на территории, подведомственной Территориальному органу Администрации Сокольского муниципального округа  Вологодской области – «Пельшемский»</t>
  </si>
  <si>
    <t>результат проекта: обеспечение мероприятий  по благоустройству на территории, подведомственной Территориальному органу Администрации Сокольского муниципального округа  Вологодской области – «Пригородный»</t>
  </si>
  <si>
    <t>результат проекта: обеспечение мероприятий  по благоустройству на территории, подведомственной Территориальный орган Администрации Сокольского муниципального округа  Вологодской области – «Чучковский»</t>
  </si>
  <si>
    <t>обеспечено осуществление отдельных  государственных полномочий  в соответствии с законом области от 15 января 2013 года №2966-03 "О наделении органов местного самоуправления  отдельными государственными полномочиями по организации мероприятий  при осуществлении деятельности  по обращению с животными  без владельцев"(УППСХ)</t>
  </si>
  <si>
    <t>Приложение к паспорту комплекса процессных мероприятий</t>
  </si>
  <si>
    <r>
      <t xml:space="preserve">результат проекта: выполнены мероприятия по благоустройству на территории на территории, подведомственной Территориальному органу Администрации Сокольского муниципального округа  Вологодской области – «Город Сокол»
</t>
    </r>
    <r>
      <rPr>
        <i/>
        <sz val="14"/>
        <color theme="1"/>
        <rFont val="Times New Roman"/>
        <family val="1"/>
        <charset val="204"/>
      </rPr>
      <t>(МКУ "Управление ЖКХ Сокола")</t>
    </r>
  </si>
  <si>
    <t>результат проекта: выполнены мероприятия по благоустройству на территории на территории, подведомственной Территориальному органу Администрации Сокольского муниципального округа  Вологодской области – «Пельшемский»</t>
  </si>
  <si>
    <t>результат проекта: выполнены мероприятия по благоустройству на территории на территории, подведомственной Территориальному органу Администрации Сокольского муниципального округа  Вологодской области – «Город Кадников»</t>
  </si>
  <si>
    <t>результат проекта: выполнены мероприятия по благоустройству на территориина территории, подведомственной Территориальному органу Администрации Сокольского муниципального округа  Вологодской области – «Воробьевский»</t>
  </si>
  <si>
    <t>результат проекта: выполнены мероприятия по благоустройству на территории на территории, подведомственной Территориальному органу Администрации Сокольского муниципального округа  Вологодской области – «Биряковский»</t>
  </si>
  <si>
    <t>результат проекта: выполнены мероприятия по благоустройству на территории на территории, подведомственной Территориальному органу Администрации Сокольского муниципального округа  Вологодской области – «Двиницкий»</t>
  </si>
  <si>
    <t>результат проекта: выполнены мероприятия по благоустройству на территориина территории, подведомственной Территориальному органу Администрации Сокольского муниципального округа  Вологодской области – «Чучковский»</t>
  </si>
  <si>
    <t>результат проекта:обеспечение мероприятий  по благоустройству  территории, подведомственной  обустройство контейнерных площадок на территории, подведомственной Территориальному органу Администрации Сокольского муниципального округа  Вологодской области – «Город Сокол»</t>
  </si>
  <si>
    <t>результат проекта:обеспечение мероприятий  по благоустройству территории, подведомственной Территориальному органу Администрации Сокольского муниципального округа  Вологодской области – «Воробьевский»</t>
  </si>
  <si>
    <t>результат проекта: обеспечение мероприятий  по благоустройству  территорий,  подведомственной Территориальному органу Администрации Сокольского муниципального округа  Вологодской области – «Двиницкий»</t>
  </si>
  <si>
    <r>
      <t xml:space="preserve">результат проекта:обеспечение мероприятий  по благоустройству  территорий, подведомственной Территориальному органу Администрации Сокольского муниципального округа  Вологодской области – «Город Сокол» </t>
    </r>
    <r>
      <rPr>
        <i/>
        <sz val="12"/>
        <color theme="1"/>
        <rFont val="Times New Roman"/>
        <family val="1"/>
        <charset val="204"/>
      </rPr>
      <t>(МКУ "Управление ЖКХ Сокола")</t>
    </r>
  </si>
  <si>
    <t>результат проекта: обеспечение мероприятий  по благоустройству  территорий, подведомственной Территориальному органу Администрации Сокольского муниципального округа  Вологодской области – «Город Кадников»</t>
  </si>
  <si>
    <t>результат проекта: обеспечение мероприятий  по благоустройству  территорий, подведомственной Территориальному органу Администрации Сокольского муниципального округа  Вологодской области – «Архангельский»</t>
  </si>
  <si>
    <t>результат проекта: обеспечение мероприятий  по благоустройству  территорий, подведомственной   Территориальному органу Администрации Сокольского муниципального округа  Вологодской области – «Биряковский»</t>
  </si>
  <si>
    <t>результат проекта: обеспечение мероприятий  по благоустройству территории, подведомственной Территориальному органу Администрации Сокольского муниципального округа  Вологодской области – «Пельшемский»</t>
  </si>
  <si>
    <t>Комплекс процессных мероприятий "Осуществление отдельных  государственных полномочий по организации мероприятий  при осуществлении деятельности  по обращению с животными без владельцев", всего, в том числе:</t>
  </si>
  <si>
    <t>Муниципальный проект 4  «Мероприятия по благоустройству», в том числе</t>
  </si>
  <si>
    <t>Муниципальный проект 5 «Мероприятия в области жилищного хозяйства», в том числе</t>
  </si>
  <si>
    <t>Муниципальный проект 6 «Реализация проекта «Народный бюджет», в том числе</t>
  </si>
  <si>
    <t>4. Финансовое обеспечение комплекса процессных мероприятий № 1 «Осуществление отдельных  государственных полномочий по организации мероприятий  при осуществлении деятельности  по обращению с животными без владельцев»</t>
  </si>
  <si>
    <t>4. Финансовое обеспечение реализации проекта № 1 «Предоставление социальных выплат молодым семьям»</t>
  </si>
  <si>
    <t>4. Финансовое обеспечение реализации проекта № 2 «Предоставление мер социальной поддержки отдельным категориям граждан»</t>
  </si>
  <si>
    <t>4. Финансовое обеспечение реализации проекта № 3 «Мероприятия по переселению граждан из аварийного жилищного фонда»</t>
  </si>
  <si>
    <t>4. Финансовое обеспечение реализации проекта № 4 «Мероприятия по благоустройству»</t>
  </si>
  <si>
    <t>4. Финансовое обеспечение реализации проекта № 5 «Мероприятия в области жилищного хозяйства»</t>
  </si>
  <si>
    <t>4. Финансовое обеспечение реализации проекта № 6 «Реализация проекта «Народный бюджет»</t>
  </si>
  <si>
    <t>результат проекта: обеспечение мероприятий  по благоустройству   территории, подведомственной Территориальному органу Администрации Сокольского муниципального округа  Вологодской области – «Чучковский»</t>
  </si>
  <si>
    <t>результат проекта: обеспечение мероприятий  по благоустройству на территории, подведомственной Администрации Сокольского муниципального округа  Вологодской области (МКУ СМО "Управление строительства и ЖКХ")</t>
  </si>
  <si>
    <t xml:space="preserve">результат проекта: выполнены мероприятия по реализации проекта «Народный бюджет», Территориальным органом Администрации Сокольского муниципального округа  Вологодской области – «Воробьевский»
</t>
  </si>
  <si>
    <t xml:space="preserve">результат проекта: выполнены мероприятия по реализации проекта «Народный бюджет»,Территориальным органом Администрации Сокольского муниципального округа  Вологодской области – «Пельшемский»
</t>
  </si>
  <si>
    <t xml:space="preserve">результат проекта: выполнены мероприятия по реализации проекта «Народный бюджет» Территориальным органом Администрации Сокольского муниципального округа  Вологодской области – «Двиницкий»
</t>
  </si>
  <si>
    <t xml:space="preserve">мероприятия </t>
  </si>
  <si>
    <t>результат проекта: выполнены мероприятия по реализации проекта «Народный бюджет», Территориальным органом Администрации Сокольского муниципального округа  Вологодской области – «Воробьевский»</t>
  </si>
  <si>
    <t>6.1</t>
  </si>
  <si>
    <t>6.2</t>
  </si>
  <si>
    <t>6.3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</si>
  <si>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</si>
  <si>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</si>
  <si>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</si>
  <si>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</si>
  <si>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</si>
  <si>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</si>
  <si>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</si>
  <si>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</si>
  <si>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</si>
  <si>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</si>
  <si>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</si>
  <si>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1.11</t>
  </si>
  <si>
    <t>1.11.1</t>
  </si>
  <si>
    <t>1.11.2</t>
  </si>
  <si>
    <t>1.11.3</t>
  </si>
  <si>
    <t>1.11.4</t>
  </si>
  <si>
    <t>результат проекта: выполнены мероприятия по реализации проекта «Народный бюджет»,Территориальным органом Администрации Сокольского муниципального округа  Вологодской области – «Пельшемский»</t>
  </si>
  <si>
    <t>результат проекта: выполнены мероприятия по реализации проекта «Народный бюджет»,Территориальным органом Администрации Сокольского муниципального округа  Вологодской области – «Двиницкий»</t>
  </si>
  <si>
    <t>2.1</t>
  </si>
  <si>
    <t>2.2</t>
  </si>
  <si>
    <t>результат проекта: обеспечено предоставление мер социальной поддержки отдельным категориям граждан (МКУ СМО "Управление строительства и ЖКХ")</t>
  </si>
  <si>
    <t>результат проекта: обеспечено предоставление мер социальной поддержки отдельным категориям граждан (Администрация Сокольского муниципальног округа)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</si>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</sst>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164" fontId="4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165" fontId="2" fillId="0" borderId="1" xfId="1" applyNumberFormat="1" applyFont="1" applyBorder="1" applyAlignment="1">
      <alignment horizontal="center" vertical="center" wrapText="1"/>
    </xf>
    <xf numFmtId="43" fontId="2" fillId="0" borderId="1" xfId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165" fontId="1" fillId="0" borderId="0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5" fontId="2" fillId="0" borderId="1" xfId="1" applyNumberFormat="1" applyFont="1" applyBorder="1" applyAlignment="1">
      <alignment vertical="top" wrapText="1"/>
    </xf>
    <xf numFmtId="164" fontId="4" fillId="0" borderId="1" xfId="0" applyNumberFormat="1" applyFont="1" applyBorder="1" applyAlignment="1">
      <alignment horizontal="center" wrapText="1"/>
    </xf>
    <xf numFmtId="43" fontId="4" fillId="0" borderId="1" xfId="1" applyFont="1" applyBorder="1" applyAlignment="1">
      <alignment horizontal="center" wrapText="1"/>
    </xf>
    <xf numFmtId="165" fontId="2" fillId="0" borderId="1" xfId="1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43" fontId="2" fillId="0" borderId="1" xfId="1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5" xfId="1" applyNumberFormat="1" applyFont="1" applyBorder="1" applyAlignment="1">
      <alignment horizontal="center" vertical="center" wrapText="1"/>
    </xf>
    <xf numFmtId="165" fontId="1" fillId="0" borderId="6" xfId="1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165" fontId="9" fillId="0" borderId="5" xfId="1" applyNumberFormat="1" applyFont="1" applyBorder="1" applyAlignment="1">
      <alignment horizontal="center" vertical="center" wrapText="1"/>
    </xf>
    <xf numFmtId="165" fontId="9" fillId="0" borderId="6" xfId="1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5" fontId="1" fillId="0" borderId="7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right"/>
    </xf>
    <xf numFmtId="0" fontId="3" fillId="0" borderId="10" xfId="0" applyFont="1" applyBorder="1" applyAlignment="1">
      <alignment horizontal="left" wrapText="1"/>
    </xf>
    <xf numFmtId="0" fontId="1" fillId="0" borderId="0" xfId="0" applyFont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2"/>
  <sheetViews>
    <sheetView tabSelected="1" view="pageBreakPreview" zoomScale="75" zoomScaleNormal="100" zoomScaleSheetLayoutView="75" workbookViewId="0">
      <selection activeCell="B97" sqref="B97:B101"/>
    </sheetView>
  </sheetViews>
  <sheetFormatPr defaultRowHeight="15" x14ac:dyDescent="0.25"/>
  <cols>
    <col min="1" max="1" width="5.5703125" style="6" customWidth="1"/>
    <col min="2" max="2" width="56.28515625" style="5" customWidth="1"/>
    <col min="3" max="3" width="13.28515625" style="6" customWidth="1"/>
    <col min="4" max="10" width="12.7109375" style="5" customWidth="1"/>
    <col min="11" max="11" width="9.140625" style="5"/>
  </cols>
  <sheetData>
    <row r="1" spans="1:11" ht="18.75" x14ac:dyDescent="0.3">
      <c r="E1" s="72" t="s">
        <v>29</v>
      </c>
      <c r="F1" s="72"/>
      <c r="G1" s="72"/>
      <c r="H1" s="72"/>
      <c r="I1" s="72"/>
      <c r="J1" s="72"/>
    </row>
    <row r="2" spans="1:11" ht="18.75" x14ac:dyDescent="0.25">
      <c r="A2" s="73" t="s">
        <v>28</v>
      </c>
      <c r="B2" s="73"/>
      <c r="C2" s="73"/>
      <c r="D2" s="73"/>
      <c r="E2" s="73"/>
      <c r="F2" s="73"/>
      <c r="G2" s="73"/>
      <c r="H2" s="73"/>
      <c r="I2" s="73"/>
      <c r="J2" s="73"/>
    </row>
    <row r="3" spans="1:11" ht="12" customHeight="1" x14ac:dyDescent="0.25">
      <c r="A3" s="1"/>
    </row>
    <row r="4" spans="1:11" ht="33.6" customHeight="1" x14ac:dyDescent="0.25">
      <c r="A4" s="60" t="s">
        <v>6</v>
      </c>
      <c r="B4" s="60" t="s">
        <v>30</v>
      </c>
      <c r="C4" s="62" t="s">
        <v>31</v>
      </c>
      <c r="D4" s="63" t="s">
        <v>32</v>
      </c>
      <c r="E4" s="64"/>
      <c r="F4" s="64"/>
      <c r="G4" s="64"/>
      <c r="H4" s="64"/>
      <c r="I4" s="64"/>
      <c r="J4" s="65"/>
    </row>
    <row r="5" spans="1:11" ht="18" customHeight="1" x14ac:dyDescent="0.25">
      <c r="A5" s="61"/>
      <c r="B5" s="61"/>
      <c r="C5" s="62"/>
      <c r="D5" s="2">
        <v>2025</v>
      </c>
      <c r="E5" s="2">
        <v>2026</v>
      </c>
      <c r="F5" s="2">
        <v>2027</v>
      </c>
      <c r="G5" s="2">
        <v>2028</v>
      </c>
      <c r="H5" s="2">
        <v>2029</v>
      </c>
      <c r="I5" s="2">
        <v>2030</v>
      </c>
      <c r="J5" s="2" t="s">
        <v>0</v>
      </c>
    </row>
    <row r="6" spans="1:11" ht="15.75" x14ac:dyDescent="0.25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</row>
    <row r="7" spans="1:11" s="15" customFormat="1" ht="31.5" x14ac:dyDescent="0.25">
      <c r="A7" s="12">
        <v>1</v>
      </c>
      <c r="B7" s="69" t="s">
        <v>45</v>
      </c>
      <c r="C7" s="12" t="s">
        <v>1</v>
      </c>
      <c r="D7" s="16">
        <f>SUM(D8:D11)</f>
        <v>201154.43</v>
      </c>
      <c r="E7" s="16">
        <f t="shared" ref="E7:H7" si="0">SUM(E8:E11)</f>
        <v>134341.17000000001</v>
      </c>
      <c r="F7" s="16">
        <f t="shared" si="0"/>
        <v>134341.17000000001</v>
      </c>
      <c r="G7" s="16">
        <f t="shared" si="0"/>
        <v>0</v>
      </c>
      <c r="H7" s="16">
        <f t="shared" si="0"/>
        <v>0</v>
      </c>
      <c r="I7" s="16">
        <f>SUM(I8:I11)</f>
        <v>0</v>
      </c>
      <c r="J7" s="16">
        <f>SUM(J8:J11)</f>
        <v>469836.76999999996</v>
      </c>
      <c r="K7" s="14"/>
    </row>
    <row r="8" spans="1:11" s="15" customFormat="1" ht="15.75" x14ac:dyDescent="0.25">
      <c r="A8" s="12">
        <v>2</v>
      </c>
      <c r="B8" s="70"/>
      <c r="C8" s="12" t="s">
        <v>2</v>
      </c>
      <c r="D8" s="16">
        <f>D13+D18+D23+D28+D33+D38+D43+D48+D53+D58+D63+D68+D73</f>
        <v>100669.88999999998</v>
      </c>
      <c r="E8" s="16">
        <f>E13+E18+E23+E28+E33+E38+E43+E48+E53+E58+E63+E68+E73</f>
        <v>15565.29</v>
      </c>
      <c r="F8" s="16">
        <f t="shared" ref="F8:I8" si="1">F13+F18+F23+F28+F33+F38+F43+F48+F53+F58+F63+F68+F73</f>
        <v>15565.29</v>
      </c>
      <c r="G8" s="16">
        <f t="shared" si="1"/>
        <v>0</v>
      </c>
      <c r="H8" s="16">
        <f t="shared" si="1"/>
        <v>0</v>
      </c>
      <c r="I8" s="16">
        <f t="shared" si="1"/>
        <v>0</v>
      </c>
      <c r="J8" s="16">
        <f>SUM(D8:I8)</f>
        <v>131800.47</v>
      </c>
      <c r="K8" s="14"/>
    </row>
    <row r="9" spans="1:11" s="15" customFormat="1" ht="15.75" x14ac:dyDescent="0.25">
      <c r="A9" s="12">
        <v>3</v>
      </c>
      <c r="B9" s="70"/>
      <c r="C9" s="12" t="s">
        <v>3</v>
      </c>
      <c r="D9" s="16">
        <f t="shared" ref="D9:I11" si="2">D14+D19+D24+D29+D34+D39+D44+D49+D54+D59+D64+D69+D74</f>
        <v>33143.1</v>
      </c>
      <c r="E9" s="16">
        <f t="shared" si="2"/>
        <v>48311.199999999997</v>
      </c>
      <c r="F9" s="16">
        <f t="shared" si="2"/>
        <v>48311.199999999997</v>
      </c>
      <c r="G9" s="16">
        <f t="shared" si="2"/>
        <v>0</v>
      </c>
      <c r="H9" s="16">
        <f t="shared" si="2"/>
        <v>0</v>
      </c>
      <c r="I9" s="16">
        <f t="shared" si="2"/>
        <v>0</v>
      </c>
      <c r="J9" s="16">
        <f t="shared" ref="J9:J11" si="3">SUM(D9:I9)</f>
        <v>129765.49999999999</v>
      </c>
      <c r="K9" s="14"/>
    </row>
    <row r="10" spans="1:11" s="15" customFormat="1" ht="15.75" x14ac:dyDescent="0.25">
      <c r="A10" s="12">
        <v>4</v>
      </c>
      <c r="B10" s="70"/>
      <c r="C10" s="12" t="s">
        <v>4</v>
      </c>
      <c r="D10" s="16">
        <f t="shared" si="2"/>
        <v>67341.440000000002</v>
      </c>
      <c r="E10" s="16">
        <f t="shared" si="2"/>
        <v>70464.680000000008</v>
      </c>
      <c r="F10" s="16">
        <f t="shared" si="2"/>
        <v>70464.680000000008</v>
      </c>
      <c r="G10" s="16">
        <f t="shared" si="2"/>
        <v>0</v>
      </c>
      <c r="H10" s="16">
        <f t="shared" si="2"/>
        <v>0</v>
      </c>
      <c r="I10" s="16">
        <f t="shared" si="2"/>
        <v>0</v>
      </c>
      <c r="J10" s="16">
        <f t="shared" si="3"/>
        <v>208270.8</v>
      </c>
      <c r="K10" s="14"/>
    </row>
    <row r="11" spans="1:11" s="15" customFormat="1" ht="15.75" x14ac:dyDescent="0.25">
      <c r="A11" s="12">
        <v>5</v>
      </c>
      <c r="B11" s="71"/>
      <c r="C11" s="12" t="s">
        <v>5</v>
      </c>
      <c r="D11" s="16">
        <f t="shared" si="2"/>
        <v>0</v>
      </c>
      <c r="E11" s="16">
        <f t="shared" si="2"/>
        <v>0</v>
      </c>
      <c r="F11" s="16">
        <f t="shared" si="2"/>
        <v>0</v>
      </c>
      <c r="G11" s="16">
        <f t="shared" si="2"/>
        <v>0</v>
      </c>
      <c r="H11" s="16">
        <f t="shared" si="2"/>
        <v>0</v>
      </c>
      <c r="I11" s="16">
        <f t="shared" si="2"/>
        <v>0</v>
      </c>
      <c r="J11" s="16">
        <f t="shared" si="3"/>
        <v>0</v>
      </c>
      <c r="K11" s="14"/>
    </row>
    <row r="12" spans="1:11" ht="31.15" customHeight="1" x14ac:dyDescent="0.25">
      <c r="A12" s="2">
        <v>1</v>
      </c>
      <c r="B12" s="66" t="s">
        <v>46</v>
      </c>
      <c r="C12" s="2" t="s">
        <v>1</v>
      </c>
      <c r="D12" s="7">
        <f>SUM(D13:D16)</f>
        <v>84452.85</v>
      </c>
      <c r="E12" s="7">
        <f t="shared" ref="E12" si="4">SUM(E13:E16)</f>
        <v>123036.75</v>
      </c>
      <c r="F12" s="7">
        <f t="shared" ref="F12" si="5">SUM(F13:F16)</f>
        <v>123036.75</v>
      </c>
      <c r="G12" s="7">
        <f t="shared" ref="G12" si="6">SUM(G13:G16)</f>
        <v>0</v>
      </c>
      <c r="H12" s="7">
        <f t="shared" ref="H12" si="7">SUM(H13:H16)</f>
        <v>0</v>
      </c>
      <c r="I12" s="7">
        <f t="shared" ref="I12" si="8">SUM(I13:I16)</f>
        <v>0</v>
      </c>
      <c r="J12" s="7">
        <f t="shared" ref="J12" si="9">SUM(J13:J16)</f>
        <v>330526.34999999998</v>
      </c>
    </row>
    <row r="13" spans="1:11" ht="15.75" x14ac:dyDescent="0.25">
      <c r="A13" s="2">
        <v>2</v>
      </c>
      <c r="B13" s="67"/>
      <c r="C13" s="2" t="s">
        <v>2</v>
      </c>
      <c r="D13" s="7">
        <f>D78+D93+D103+D118</f>
        <v>3517.31</v>
      </c>
      <c r="E13" s="7">
        <f>E78+E93+E103+E118</f>
        <v>5060.67</v>
      </c>
      <c r="F13" s="7">
        <f t="shared" ref="F13:I13" si="10">F78+F93+F103+F118</f>
        <v>5060.67</v>
      </c>
      <c r="G13" s="7">
        <f t="shared" si="10"/>
        <v>0</v>
      </c>
      <c r="H13" s="7">
        <f t="shared" si="10"/>
        <v>0</v>
      </c>
      <c r="I13" s="7">
        <f t="shared" si="10"/>
        <v>0</v>
      </c>
      <c r="J13" s="7">
        <f>SUM(D13:I13)</f>
        <v>13638.65</v>
      </c>
    </row>
    <row r="14" spans="1:11" ht="15.75" x14ac:dyDescent="0.25">
      <c r="A14" s="2">
        <v>3</v>
      </c>
      <c r="B14" s="67"/>
      <c r="C14" s="2" t="s">
        <v>3</v>
      </c>
      <c r="D14" s="7">
        <f t="shared" ref="D14:J16" si="11">D79+D94+D104</f>
        <v>33143.1</v>
      </c>
      <c r="E14" s="7">
        <f t="shared" si="11"/>
        <v>48311.199999999997</v>
      </c>
      <c r="F14" s="7">
        <f t="shared" si="11"/>
        <v>48311.199999999997</v>
      </c>
      <c r="G14" s="7">
        <f t="shared" si="11"/>
        <v>0</v>
      </c>
      <c r="H14" s="7">
        <f t="shared" si="11"/>
        <v>0</v>
      </c>
      <c r="I14" s="7">
        <f t="shared" si="11"/>
        <v>0</v>
      </c>
      <c r="J14" s="7">
        <f t="shared" si="11"/>
        <v>129765.49999999999</v>
      </c>
    </row>
    <row r="15" spans="1:11" ht="15.75" x14ac:dyDescent="0.25">
      <c r="A15" s="2">
        <v>4</v>
      </c>
      <c r="B15" s="67"/>
      <c r="C15" s="2" t="s">
        <v>4</v>
      </c>
      <c r="D15" s="7">
        <f t="shared" si="11"/>
        <v>47792.44</v>
      </c>
      <c r="E15" s="7">
        <f t="shared" si="11"/>
        <v>69664.88</v>
      </c>
      <c r="F15" s="7">
        <f t="shared" si="11"/>
        <v>69664.88</v>
      </c>
      <c r="G15" s="7">
        <f t="shared" si="11"/>
        <v>0</v>
      </c>
      <c r="H15" s="7">
        <f t="shared" si="11"/>
        <v>0</v>
      </c>
      <c r="I15" s="7">
        <f t="shared" si="11"/>
        <v>0</v>
      </c>
      <c r="J15" s="7">
        <f t="shared" ref="J15:J16" si="12">SUM(D15:I15)</f>
        <v>187122.2</v>
      </c>
    </row>
    <row r="16" spans="1:11" ht="15.75" x14ac:dyDescent="0.25">
      <c r="A16" s="2">
        <v>5</v>
      </c>
      <c r="B16" s="68"/>
      <c r="C16" s="2" t="s">
        <v>5</v>
      </c>
      <c r="D16" s="7">
        <f t="shared" si="11"/>
        <v>0</v>
      </c>
      <c r="E16" s="7">
        <f t="shared" si="11"/>
        <v>0</v>
      </c>
      <c r="F16" s="7">
        <f t="shared" si="11"/>
        <v>0</v>
      </c>
      <c r="G16" s="7">
        <f t="shared" si="11"/>
        <v>0</v>
      </c>
      <c r="H16" s="7">
        <f t="shared" si="11"/>
        <v>0</v>
      </c>
      <c r="I16" s="7">
        <f t="shared" si="11"/>
        <v>0</v>
      </c>
      <c r="J16" s="7">
        <f t="shared" si="12"/>
        <v>0</v>
      </c>
    </row>
    <row r="17" spans="1:10" ht="31.5" x14ac:dyDescent="0.25">
      <c r="A17" s="18">
        <v>1</v>
      </c>
      <c r="B17" s="66" t="s">
        <v>61</v>
      </c>
      <c r="C17" s="18" t="s">
        <v>1</v>
      </c>
      <c r="D17" s="7">
        <f>SUM(D18:D21)</f>
        <v>81000</v>
      </c>
      <c r="E17" s="7">
        <f t="shared" ref="E17:J17" si="13">SUM(E18:E21)</f>
        <v>0</v>
      </c>
      <c r="F17" s="7">
        <f t="shared" si="13"/>
        <v>0</v>
      </c>
      <c r="G17" s="7">
        <f t="shared" si="13"/>
        <v>0</v>
      </c>
      <c r="H17" s="7">
        <f t="shared" si="13"/>
        <v>0</v>
      </c>
      <c r="I17" s="7">
        <f t="shared" si="13"/>
        <v>0</v>
      </c>
      <c r="J17" s="7">
        <f t="shared" si="13"/>
        <v>81000</v>
      </c>
    </row>
    <row r="18" spans="1:10" ht="15.75" x14ac:dyDescent="0.25">
      <c r="A18" s="18">
        <v>2</v>
      </c>
      <c r="B18" s="67"/>
      <c r="C18" s="18" t="s">
        <v>2</v>
      </c>
      <c r="D18" s="7">
        <f>D98</f>
        <v>81000</v>
      </c>
      <c r="E18" s="7">
        <f>E98</f>
        <v>0</v>
      </c>
      <c r="F18" s="7">
        <f>F98</f>
        <v>0</v>
      </c>
      <c r="G18" s="7">
        <f t="shared" ref="G18:I18" si="14">G98</f>
        <v>0</v>
      </c>
      <c r="H18" s="7">
        <f t="shared" si="14"/>
        <v>0</v>
      </c>
      <c r="I18" s="7">
        <f t="shared" si="14"/>
        <v>0</v>
      </c>
      <c r="J18" s="7">
        <f>SUM(D18:I18)</f>
        <v>81000</v>
      </c>
    </row>
    <row r="19" spans="1:10" ht="15.75" x14ac:dyDescent="0.25">
      <c r="A19" s="18">
        <v>3</v>
      </c>
      <c r="B19" s="67"/>
      <c r="C19" s="18" t="s">
        <v>3</v>
      </c>
      <c r="D19" s="7">
        <f>D99</f>
        <v>0</v>
      </c>
      <c r="E19" s="7">
        <f t="shared" ref="E19:I19" si="15">E99</f>
        <v>0</v>
      </c>
      <c r="F19" s="7">
        <f t="shared" si="15"/>
        <v>0</v>
      </c>
      <c r="G19" s="7">
        <f t="shared" si="15"/>
        <v>0</v>
      </c>
      <c r="H19" s="7">
        <f t="shared" si="15"/>
        <v>0</v>
      </c>
      <c r="I19" s="7">
        <f t="shared" si="15"/>
        <v>0</v>
      </c>
      <c r="J19" s="7">
        <f t="shared" ref="J19:J21" si="16">SUM(D19:I19)</f>
        <v>0</v>
      </c>
    </row>
    <row r="20" spans="1:10" ht="15.75" x14ac:dyDescent="0.25">
      <c r="A20" s="18">
        <v>4</v>
      </c>
      <c r="B20" s="67"/>
      <c r="C20" s="18" t="s">
        <v>4</v>
      </c>
      <c r="D20" s="7">
        <f t="shared" ref="D20:I21" si="17">D100</f>
        <v>0</v>
      </c>
      <c r="E20" s="7">
        <f t="shared" si="17"/>
        <v>0</v>
      </c>
      <c r="F20" s="7">
        <f t="shared" si="17"/>
        <v>0</v>
      </c>
      <c r="G20" s="7">
        <f t="shared" si="17"/>
        <v>0</v>
      </c>
      <c r="H20" s="7">
        <f t="shared" si="17"/>
        <v>0</v>
      </c>
      <c r="I20" s="7">
        <f t="shared" si="17"/>
        <v>0</v>
      </c>
      <c r="J20" s="7">
        <f t="shared" si="16"/>
        <v>0</v>
      </c>
    </row>
    <row r="21" spans="1:10" ht="15.75" x14ac:dyDescent="0.25">
      <c r="A21" s="18">
        <v>5</v>
      </c>
      <c r="B21" s="68"/>
      <c r="C21" s="18" t="s">
        <v>5</v>
      </c>
      <c r="D21" s="7">
        <f t="shared" si="17"/>
        <v>0</v>
      </c>
      <c r="E21" s="7">
        <f t="shared" si="17"/>
        <v>0</v>
      </c>
      <c r="F21" s="7">
        <f t="shared" si="17"/>
        <v>0</v>
      </c>
      <c r="G21" s="7">
        <f t="shared" si="17"/>
        <v>0</v>
      </c>
      <c r="H21" s="7">
        <f t="shared" si="17"/>
        <v>0</v>
      </c>
      <c r="I21" s="7">
        <f t="shared" si="17"/>
        <v>0</v>
      </c>
      <c r="J21" s="7">
        <f t="shared" si="16"/>
        <v>0</v>
      </c>
    </row>
    <row r="22" spans="1:10" ht="31.5" x14ac:dyDescent="0.25">
      <c r="A22" s="18">
        <v>1</v>
      </c>
      <c r="B22" s="66" t="s">
        <v>62</v>
      </c>
      <c r="C22" s="18" t="s">
        <v>1</v>
      </c>
      <c r="D22" s="7">
        <f>SUM(D23:D26)</f>
        <v>799.8</v>
      </c>
      <c r="E22" s="7">
        <f t="shared" ref="E22:J22" si="18">SUM(E23:E26)</f>
        <v>799.8</v>
      </c>
      <c r="F22" s="7">
        <f t="shared" si="18"/>
        <v>799.8</v>
      </c>
      <c r="G22" s="7">
        <f t="shared" si="18"/>
        <v>0</v>
      </c>
      <c r="H22" s="7">
        <f t="shared" si="18"/>
        <v>0</v>
      </c>
      <c r="I22" s="7">
        <f t="shared" si="18"/>
        <v>0</v>
      </c>
      <c r="J22" s="7">
        <f t="shared" si="18"/>
        <v>2399.3999999999996</v>
      </c>
    </row>
    <row r="23" spans="1:10" ht="15.75" x14ac:dyDescent="0.25">
      <c r="A23" s="18">
        <v>2</v>
      </c>
      <c r="B23" s="67"/>
      <c r="C23" s="18" t="s">
        <v>2</v>
      </c>
      <c r="D23" s="7">
        <f>D203</f>
        <v>0</v>
      </c>
      <c r="E23" s="7">
        <f t="shared" ref="E23:I23" si="19">E203</f>
        <v>0</v>
      </c>
      <c r="F23" s="7">
        <f t="shared" si="19"/>
        <v>0</v>
      </c>
      <c r="G23" s="7">
        <f t="shared" si="19"/>
        <v>0</v>
      </c>
      <c r="H23" s="7">
        <f t="shared" si="19"/>
        <v>0</v>
      </c>
      <c r="I23" s="7">
        <f t="shared" si="19"/>
        <v>0</v>
      </c>
      <c r="J23" s="7">
        <f>SUM(D23:I23)</f>
        <v>0</v>
      </c>
    </row>
    <row r="24" spans="1:10" ht="15.75" x14ac:dyDescent="0.25">
      <c r="A24" s="18">
        <v>3</v>
      </c>
      <c r="B24" s="67"/>
      <c r="C24" s="18" t="s">
        <v>3</v>
      </c>
      <c r="D24" s="7">
        <f t="shared" ref="D24:I26" si="20">D204</f>
        <v>0</v>
      </c>
      <c r="E24" s="7">
        <f t="shared" si="20"/>
        <v>0</v>
      </c>
      <c r="F24" s="7">
        <f t="shared" si="20"/>
        <v>0</v>
      </c>
      <c r="G24" s="7">
        <f t="shared" si="20"/>
        <v>0</v>
      </c>
      <c r="H24" s="7">
        <f t="shared" si="20"/>
        <v>0</v>
      </c>
      <c r="I24" s="7">
        <f t="shared" si="20"/>
        <v>0</v>
      </c>
      <c r="J24" s="7">
        <f t="shared" ref="J24:J26" si="21">SUM(D24:I24)</f>
        <v>0</v>
      </c>
    </row>
    <row r="25" spans="1:10" ht="15.75" x14ac:dyDescent="0.25">
      <c r="A25" s="18">
        <v>4</v>
      </c>
      <c r="B25" s="67"/>
      <c r="C25" s="18" t="s">
        <v>4</v>
      </c>
      <c r="D25" s="7">
        <f t="shared" si="20"/>
        <v>799.8</v>
      </c>
      <c r="E25" s="7">
        <f t="shared" si="20"/>
        <v>799.8</v>
      </c>
      <c r="F25" s="7">
        <f t="shared" si="20"/>
        <v>799.8</v>
      </c>
      <c r="G25" s="7">
        <f t="shared" si="20"/>
        <v>0</v>
      </c>
      <c r="H25" s="7">
        <f t="shared" si="20"/>
        <v>0</v>
      </c>
      <c r="I25" s="7">
        <f t="shared" si="20"/>
        <v>0</v>
      </c>
      <c r="J25" s="7">
        <f t="shared" si="21"/>
        <v>2399.3999999999996</v>
      </c>
    </row>
    <row r="26" spans="1:10" ht="15.75" x14ac:dyDescent="0.25">
      <c r="A26" s="18">
        <v>5</v>
      </c>
      <c r="B26" s="68"/>
      <c r="C26" s="18" t="s">
        <v>5</v>
      </c>
      <c r="D26" s="7">
        <f t="shared" si="20"/>
        <v>0</v>
      </c>
      <c r="E26" s="7">
        <f t="shared" si="20"/>
        <v>0</v>
      </c>
      <c r="F26" s="7">
        <f t="shared" si="20"/>
        <v>0</v>
      </c>
      <c r="G26" s="7">
        <f t="shared" si="20"/>
        <v>0</v>
      </c>
      <c r="H26" s="7">
        <f t="shared" si="20"/>
        <v>0</v>
      </c>
      <c r="I26" s="7">
        <f t="shared" si="20"/>
        <v>0</v>
      </c>
      <c r="J26" s="7">
        <f t="shared" si="21"/>
        <v>0</v>
      </c>
    </row>
    <row r="27" spans="1:10" ht="31.5" x14ac:dyDescent="0.25">
      <c r="A27" s="2">
        <v>1</v>
      </c>
      <c r="B27" s="66" t="s">
        <v>63</v>
      </c>
      <c r="C27" s="2" t="s">
        <v>1</v>
      </c>
      <c r="D27" s="7">
        <f>SUM(D28:D31)</f>
        <v>22525.5</v>
      </c>
      <c r="E27" s="7">
        <f t="shared" ref="E27" si="22">SUM(E28:E31)</f>
        <v>5700</v>
      </c>
      <c r="F27" s="7">
        <f t="shared" ref="F27" si="23">SUM(F28:F31)</f>
        <v>5700</v>
      </c>
      <c r="G27" s="7">
        <f t="shared" ref="G27" si="24">SUM(G28:G31)</f>
        <v>0</v>
      </c>
      <c r="H27" s="7">
        <f t="shared" ref="H27" si="25">SUM(H28:H31)</f>
        <v>0</v>
      </c>
      <c r="I27" s="7">
        <f t="shared" ref="I27" si="26">SUM(I28:I31)</f>
        <v>0</v>
      </c>
      <c r="J27" s="7">
        <f t="shared" ref="J27" si="27">SUM(J28:J31)</f>
        <v>33925.5</v>
      </c>
    </row>
    <row r="28" spans="1:10" ht="15.75" x14ac:dyDescent="0.25">
      <c r="A28" s="2">
        <v>2</v>
      </c>
      <c r="B28" s="67"/>
      <c r="C28" s="2" t="s">
        <v>2</v>
      </c>
      <c r="D28" s="7">
        <f>D123+D178</f>
        <v>6932.5</v>
      </c>
      <c r="E28" s="7">
        <f t="shared" ref="E28:I31" si="28">E123+E173+E183</f>
        <v>5700</v>
      </c>
      <c r="F28" s="7">
        <f t="shared" si="28"/>
        <v>5700</v>
      </c>
      <c r="G28" s="7">
        <f t="shared" si="28"/>
        <v>0</v>
      </c>
      <c r="H28" s="7">
        <f t="shared" si="28"/>
        <v>0</v>
      </c>
      <c r="I28" s="7">
        <f t="shared" si="28"/>
        <v>0</v>
      </c>
      <c r="J28" s="7">
        <f>SUM(D28:I28)</f>
        <v>18332.5</v>
      </c>
    </row>
    <row r="29" spans="1:10" ht="15.75" x14ac:dyDescent="0.25">
      <c r="A29" s="2">
        <v>3</v>
      </c>
      <c r="B29" s="67"/>
      <c r="C29" s="2" t="s">
        <v>3</v>
      </c>
      <c r="D29" s="7">
        <f>D124+D174+D184</f>
        <v>0</v>
      </c>
      <c r="E29" s="7">
        <f t="shared" si="28"/>
        <v>0</v>
      </c>
      <c r="F29" s="7">
        <f t="shared" si="28"/>
        <v>0</v>
      </c>
      <c r="G29" s="7">
        <f t="shared" si="28"/>
        <v>0</v>
      </c>
      <c r="H29" s="7">
        <f t="shared" si="28"/>
        <v>0</v>
      </c>
      <c r="I29" s="7">
        <f t="shared" si="28"/>
        <v>0</v>
      </c>
      <c r="J29" s="7">
        <f t="shared" ref="J29:J31" si="29">SUM(D29:I29)</f>
        <v>0</v>
      </c>
    </row>
    <row r="30" spans="1:10" ht="15.75" x14ac:dyDescent="0.25">
      <c r="A30" s="2">
        <v>4</v>
      </c>
      <c r="B30" s="67"/>
      <c r="C30" s="2" t="s">
        <v>4</v>
      </c>
      <c r="D30" s="7">
        <f>D125+D175+D185</f>
        <v>15593</v>
      </c>
      <c r="E30" s="7">
        <f t="shared" si="28"/>
        <v>0</v>
      </c>
      <c r="F30" s="7">
        <f t="shared" si="28"/>
        <v>0</v>
      </c>
      <c r="G30" s="7">
        <f t="shared" si="28"/>
        <v>0</v>
      </c>
      <c r="H30" s="7">
        <f t="shared" si="28"/>
        <v>0</v>
      </c>
      <c r="I30" s="7">
        <f t="shared" si="28"/>
        <v>0</v>
      </c>
      <c r="J30" s="7">
        <f t="shared" si="29"/>
        <v>15593</v>
      </c>
    </row>
    <row r="31" spans="1:10" ht="15.75" x14ac:dyDescent="0.25">
      <c r="A31" s="2">
        <v>5</v>
      </c>
      <c r="B31" s="68"/>
      <c r="C31" s="2" t="s">
        <v>5</v>
      </c>
      <c r="D31" s="7">
        <f>D126+D176+D186</f>
        <v>0</v>
      </c>
      <c r="E31" s="7">
        <f t="shared" si="28"/>
        <v>0</v>
      </c>
      <c r="F31" s="7">
        <f t="shared" si="28"/>
        <v>0</v>
      </c>
      <c r="G31" s="7">
        <f t="shared" si="28"/>
        <v>0</v>
      </c>
      <c r="H31" s="7">
        <f t="shared" si="28"/>
        <v>0</v>
      </c>
      <c r="I31" s="7">
        <f t="shared" si="28"/>
        <v>0</v>
      </c>
      <c r="J31" s="7">
        <f t="shared" si="29"/>
        <v>0</v>
      </c>
    </row>
    <row r="32" spans="1:10" ht="31.5" x14ac:dyDescent="0.25">
      <c r="A32" s="18">
        <v>1</v>
      </c>
      <c r="B32" s="66" t="s">
        <v>56</v>
      </c>
      <c r="C32" s="18" t="s">
        <v>1</v>
      </c>
      <c r="D32" s="7">
        <f>SUM(D33:D36)</f>
        <v>4192.78</v>
      </c>
      <c r="E32" s="7">
        <f t="shared" ref="E32:J32" si="30">SUM(E33:E36)</f>
        <v>1415</v>
      </c>
      <c r="F32" s="7">
        <f t="shared" si="30"/>
        <v>1415</v>
      </c>
      <c r="G32" s="7">
        <f t="shared" si="30"/>
        <v>0</v>
      </c>
      <c r="H32" s="7">
        <f t="shared" si="30"/>
        <v>0</v>
      </c>
      <c r="I32" s="7">
        <f t="shared" si="30"/>
        <v>0</v>
      </c>
      <c r="J32" s="7">
        <f t="shared" si="30"/>
        <v>7022.78</v>
      </c>
    </row>
    <row r="33" spans="1:10" ht="15.75" x14ac:dyDescent="0.25">
      <c r="A33" s="18">
        <v>2</v>
      </c>
      <c r="B33" s="67"/>
      <c r="C33" s="18" t="s">
        <v>2</v>
      </c>
      <c r="D33" s="7">
        <f>D128</f>
        <v>1692.78</v>
      </c>
      <c r="E33" s="7">
        <f t="shared" ref="E33:I33" si="31">E128</f>
        <v>1415</v>
      </c>
      <c r="F33" s="7">
        <f t="shared" si="31"/>
        <v>1415</v>
      </c>
      <c r="G33" s="7">
        <f t="shared" si="31"/>
        <v>0</v>
      </c>
      <c r="H33" s="7">
        <f t="shared" si="31"/>
        <v>0</v>
      </c>
      <c r="I33" s="7">
        <f t="shared" si="31"/>
        <v>0</v>
      </c>
      <c r="J33" s="7">
        <f>SUM(D33:I33)</f>
        <v>4522.78</v>
      </c>
    </row>
    <row r="34" spans="1:10" ht="15.75" x14ac:dyDescent="0.25">
      <c r="A34" s="18">
        <v>3</v>
      </c>
      <c r="B34" s="67"/>
      <c r="C34" s="18" t="s">
        <v>3</v>
      </c>
      <c r="D34" s="7">
        <f t="shared" ref="D34:I36" si="32">D129</f>
        <v>0</v>
      </c>
      <c r="E34" s="7">
        <f t="shared" si="32"/>
        <v>0</v>
      </c>
      <c r="F34" s="7">
        <f t="shared" si="32"/>
        <v>0</v>
      </c>
      <c r="G34" s="7">
        <f t="shared" si="32"/>
        <v>0</v>
      </c>
      <c r="H34" s="7">
        <f t="shared" si="32"/>
        <v>0</v>
      </c>
      <c r="I34" s="7">
        <f t="shared" si="32"/>
        <v>0</v>
      </c>
      <c r="J34" s="7">
        <f t="shared" ref="J34:J36" si="33">SUM(D34:I34)</f>
        <v>0</v>
      </c>
    </row>
    <row r="35" spans="1:10" ht="15.75" x14ac:dyDescent="0.25">
      <c r="A35" s="18">
        <v>4</v>
      </c>
      <c r="B35" s="67"/>
      <c r="C35" s="18" t="s">
        <v>4</v>
      </c>
      <c r="D35" s="7">
        <f t="shared" si="32"/>
        <v>2500</v>
      </c>
      <c r="E35" s="7">
        <f t="shared" si="32"/>
        <v>0</v>
      </c>
      <c r="F35" s="7">
        <f t="shared" si="32"/>
        <v>0</v>
      </c>
      <c r="G35" s="7">
        <f t="shared" si="32"/>
        <v>0</v>
      </c>
      <c r="H35" s="7">
        <f t="shared" si="32"/>
        <v>0</v>
      </c>
      <c r="I35" s="7">
        <f t="shared" si="32"/>
        <v>0</v>
      </c>
      <c r="J35" s="7">
        <f t="shared" si="33"/>
        <v>2500</v>
      </c>
    </row>
    <row r="36" spans="1:10" ht="15.75" x14ac:dyDescent="0.25">
      <c r="A36" s="18">
        <v>5</v>
      </c>
      <c r="B36" s="68"/>
      <c r="C36" s="18" t="s">
        <v>5</v>
      </c>
      <c r="D36" s="7">
        <f t="shared" si="32"/>
        <v>0</v>
      </c>
      <c r="E36" s="7">
        <f t="shared" si="32"/>
        <v>0</v>
      </c>
      <c r="F36" s="7">
        <f t="shared" si="32"/>
        <v>0</v>
      </c>
      <c r="G36" s="7">
        <f t="shared" si="32"/>
        <v>0</v>
      </c>
      <c r="H36" s="7">
        <f t="shared" si="32"/>
        <v>0</v>
      </c>
      <c r="I36" s="7">
        <f t="shared" si="32"/>
        <v>0</v>
      </c>
      <c r="J36" s="7">
        <f t="shared" si="33"/>
        <v>0</v>
      </c>
    </row>
    <row r="37" spans="1:10" ht="31.5" x14ac:dyDescent="0.25">
      <c r="A37" s="2">
        <v>1</v>
      </c>
      <c r="B37" s="66" t="s">
        <v>64</v>
      </c>
      <c r="C37" s="2" t="s">
        <v>1</v>
      </c>
      <c r="D37" s="7">
        <f>SUM(D38:D41)</f>
        <v>1888.2</v>
      </c>
      <c r="E37" s="7">
        <f t="shared" ref="E37" si="34">SUM(E38:E41)</f>
        <v>1070.5</v>
      </c>
      <c r="F37" s="7">
        <f t="shared" ref="F37" si="35">SUM(F38:F41)</f>
        <v>1070.5</v>
      </c>
      <c r="G37" s="7">
        <f t="shared" ref="G37" si="36">SUM(G38:G41)</f>
        <v>0</v>
      </c>
      <c r="H37" s="7">
        <f t="shared" ref="H37" si="37">SUM(H38:H41)</f>
        <v>0</v>
      </c>
      <c r="I37" s="7">
        <f t="shared" ref="I37" si="38">SUM(I38:I41)</f>
        <v>0</v>
      </c>
      <c r="J37" s="7">
        <f t="shared" ref="J37" si="39">SUM(J38:J41)</f>
        <v>4029.2</v>
      </c>
    </row>
    <row r="38" spans="1:10" ht="15.75" x14ac:dyDescent="0.25">
      <c r="A38" s="2">
        <v>2</v>
      </c>
      <c r="B38" s="67"/>
      <c r="C38" s="2" t="s">
        <v>2</v>
      </c>
      <c r="D38" s="7">
        <f>D133</f>
        <v>1888.2</v>
      </c>
      <c r="E38" s="7">
        <f t="shared" ref="E38:I38" si="40">E133</f>
        <v>1070.5</v>
      </c>
      <c r="F38" s="7">
        <f t="shared" si="40"/>
        <v>1070.5</v>
      </c>
      <c r="G38" s="7">
        <f t="shared" si="40"/>
        <v>0</v>
      </c>
      <c r="H38" s="7">
        <f t="shared" si="40"/>
        <v>0</v>
      </c>
      <c r="I38" s="7">
        <f t="shared" si="40"/>
        <v>0</v>
      </c>
      <c r="J38" s="7">
        <f>SUM(D38:I38)</f>
        <v>4029.2</v>
      </c>
    </row>
    <row r="39" spans="1:10" ht="15.75" x14ac:dyDescent="0.25">
      <c r="A39" s="2">
        <v>3</v>
      </c>
      <c r="B39" s="67"/>
      <c r="C39" s="2" t="s">
        <v>3</v>
      </c>
      <c r="D39" s="7">
        <f t="shared" ref="D39:I39" si="41">D134</f>
        <v>0</v>
      </c>
      <c r="E39" s="7">
        <f t="shared" si="41"/>
        <v>0</v>
      </c>
      <c r="F39" s="7">
        <f t="shared" si="41"/>
        <v>0</v>
      </c>
      <c r="G39" s="7">
        <f t="shared" si="41"/>
        <v>0</v>
      </c>
      <c r="H39" s="7">
        <f t="shared" si="41"/>
        <v>0</v>
      </c>
      <c r="I39" s="7">
        <f t="shared" si="41"/>
        <v>0</v>
      </c>
      <c r="J39" s="7">
        <f t="shared" ref="J39:J41" si="42">SUM(D39:I39)</f>
        <v>0</v>
      </c>
    </row>
    <row r="40" spans="1:10" ht="15.75" x14ac:dyDescent="0.25">
      <c r="A40" s="2">
        <v>4</v>
      </c>
      <c r="B40" s="67"/>
      <c r="C40" s="2" t="s">
        <v>4</v>
      </c>
      <c r="D40" s="7">
        <f t="shared" ref="D40:I40" si="43">D135</f>
        <v>0</v>
      </c>
      <c r="E40" s="7">
        <f t="shared" si="43"/>
        <v>0</v>
      </c>
      <c r="F40" s="7">
        <f t="shared" si="43"/>
        <v>0</v>
      </c>
      <c r="G40" s="7">
        <f t="shared" si="43"/>
        <v>0</v>
      </c>
      <c r="H40" s="7">
        <f t="shared" si="43"/>
        <v>0</v>
      </c>
      <c r="I40" s="7">
        <f t="shared" si="43"/>
        <v>0</v>
      </c>
      <c r="J40" s="7">
        <f t="shared" si="42"/>
        <v>0</v>
      </c>
    </row>
    <row r="41" spans="1:10" ht="15.75" x14ac:dyDescent="0.25">
      <c r="A41" s="2">
        <v>5</v>
      </c>
      <c r="B41" s="68"/>
      <c r="C41" s="2" t="s">
        <v>5</v>
      </c>
      <c r="D41" s="7">
        <f t="shared" ref="D41:I41" si="44">D136</f>
        <v>0</v>
      </c>
      <c r="E41" s="7">
        <f t="shared" si="44"/>
        <v>0</v>
      </c>
      <c r="F41" s="7">
        <f t="shared" si="44"/>
        <v>0</v>
      </c>
      <c r="G41" s="7">
        <f t="shared" si="44"/>
        <v>0</v>
      </c>
      <c r="H41" s="7">
        <f t="shared" si="44"/>
        <v>0</v>
      </c>
      <c r="I41" s="7">
        <f t="shared" si="44"/>
        <v>0</v>
      </c>
      <c r="J41" s="7">
        <f t="shared" si="42"/>
        <v>0</v>
      </c>
    </row>
    <row r="42" spans="1:10" ht="31.5" x14ac:dyDescent="0.25">
      <c r="A42" s="18">
        <v>1</v>
      </c>
      <c r="B42" s="66" t="s">
        <v>65</v>
      </c>
      <c r="C42" s="18" t="s">
        <v>1</v>
      </c>
      <c r="D42" s="7">
        <f>SUM(D43:D46)</f>
        <v>1170</v>
      </c>
      <c r="E42" s="7">
        <f t="shared" ref="E42:J42" si="45">SUM(E43:E46)</f>
        <v>760</v>
      </c>
      <c r="F42" s="7">
        <f t="shared" si="45"/>
        <v>760</v>
      </c>
      <c r="G42" s="7">
        <f t="shared" si="45"/>
        <v>0</v>
      </c>
      <c r="H42" s="7">
        <f t="shared" si="45"/>
        <v>0</v>
      </c>
      <c r="I42" s="7">
        <f t="shared" si="45"/>
        <v>0</v>
      </c>
      <c r="J42" s="7">
        <f t="shared" si="45"/>
        <v>2690</v>
      </c>
    </row>
    <row r="43" spans="1:10" ht="15.75" x14ac:dyDescent="0.25">
      <c r="A43" s="18">
        <v>2</v>
      </c>
      <c r="B43" s="67"/>
      <c r="C43" s="18" t="s">
        <v>2</v>
      </c>
      <c r="D43" s="7">
        <f>D138</f>
        <v>1170</v>
      </c>
      <c r="E43" s="7">
        <f t="shared" ref="E43:I43" si="46">E138</f>
        <v>760</v>
      </c>
      <c r="F43" s="7">
        <f t="shared" si="46"/>
        <v>760</v>
      </c>
      <c r="G43" s="7">
        <f t="shared" si="46"/>
        <v>0</v>
      </c>
      <c r="H43" s="7">
        <f t="shared" si="46"/>
        <v>0</v>
      </c>
      <c r="I43" s="7">
        <f t="shared" si="46"/>
        <v>0</v>
      </c>
      <c r="J43" s="7">
        <f>SUM(D43:I43)</f>
        <v>2690</v>
      </c>
    </row>
    <row r="44" spans="1:10" ht="15.75" x14ac:dyDescent="0.25">
      <c r="A44" s="18">
        <v>3</v>
      </c>
      <c r="B44" s="67"/>
      <c r="C44" s="18" t="s">
        <v>3</v>
      </c>
      <c r="D44" s="7">
        <f t="shared" ref="D44:I46" si="47">D139</f>
        <v>0</v>
      </c>
      <c r="E44" s="7">
        <f t="shared" si="47"/>
        <v>0</v>
      </c>
      <c r="F44" s="7">
        <f t="shared" si="47"/>
        <v>0</v>
      </c>
      <c r="G44" s="7">
        <f t="shared" si="47"/>
        <v>0</v>
      </c>
      <c r="H44" s="7">
        <f t="shared" si="47"/>
        <v>0</v>
      </c>
      <c r="I44" s="7">
        <f t="shared" si="47"/>
        <v>0</v>
      </c>
      <c r="J44" s="7">
        <f t="shared" ref="J44:J46" si="48">SUM(D44:I44)</f>
        <v>0</v>
      </c>
    </row>
    <row r="45" spans="1:10" ht="15.75" x14ac:dyDescent="0.25">
      <c r="A45" s="18">
        <v>4</v>
      </c>
      <c r="B45" s="67"/>
      <c r="C45" s="18" t="s">
        <v>4</v>
      </c>
      <c r="D45" s="7">
        <f t="shared" si="47"/>
        <v>0</v>
      </c>
      <c r="E45" s="7">
        <f t="shared" si="47"/>
        <v>0</v>
      </c>
      <c r="F45" s="7">
        <f t="shared" si="47"/>
        <v>0</v>
      </c>
      <c r="G45" s="7">
        <f t="shared" si="47"/>
        <v>0</v>
      </c>
      <c r="H45" s="7">
        <f t="shared" si="47"/>
        <v>0</v>
      </c>
      <c r="I45" s="7">
        <f t="shared" si="47"/>
        <v>0</v>
      </c>
      <c r="J45" s="7">
        <f t="shared" si="48"/>
        <v>0</v>
      </c>
    </row>
    <row r="46" spans="1:10" ht="15.75" x14ac:dyDescent="0.25">
      <c r="A46" s="18">
        <v>5</v>
      </c>
      <c r="B46" s="68"/>
      <c r="C46" s="18" t="s">
        <v>5</v>
      </c>
      <c r="D46" s="7">
        <f t="shared" si="47"/>
        <v>0</v>
      </c>
      <c r="E46" s="7">
        <f t="shared" si="47"/>
        <v>0</v>
      </c>
      <c r="F46" s="7">
        <f t="shared" si="47"/>
        <v>0</v>
      </c>
      <c r="G46" s="7">
        <f t="shared" si="47"/>
        <v>0</v>
      </c>
      <c r="H46" s="7">
        <f t="shared" si="47"/>
        <v>0</v>
      </c>
      <c r="I46" s="7">
        <f t="shared" si="47"/>
        <v>0</v>
      </c>
      <c r="J46" s="7">
        <f t="shared" si="48"/>
        <v>0</v>
      </c>
    </row>
    <row r="47" spans="1:10" ht="31.5" x14ac:dyDescent="0.25">
      <c r="A47" s="10">
        <v>1</v>
      </c>
      <c r="B47" s="66" t="s">
        <v>66</v>
      </c>
      <c r="C47" s="10" t="s">
        <v>1</v>
      </c>
      <c r="D47" s="7">
        <f>SUM(D48:D51)</f>
        <v>695</v>
      </c>
      <c r="E47" s="7">
        <f t="shared" ref="E47:J47" si="49">SUM(E48:E51)</f>
        <v>215</v>
      </c>
      <c r="F47" s="7">
        <f t="shared" si="49"/>
        <v>215</v>
      </c>
      <c r="G47" s="7">
        <f t="shared" si="49"/>
        <v>0</v>
      </c>
      <c r="H47" s="7">
        <f t="shared" si="49"/>
        <v>0</v>
      </c>
      <c r="I47" s="7">
        <f t="shared" si="49"/>
        <v>0</v>
      </c>
      <c r="J47" s="7">
        <f t="shared" si="49"/>
        <v>1125</v>
      </c>
    </row>
    <row r="48" spans="1:10" ht="15.75" x14ac:dyDescent="0.25">
      <c r="A48" s="10">
        <v>2</v>
      </c>
      <c r="B48" s="67"/>
      <c r="C48" s="10" t="s">
        <v>2</v>
      </c>
      <c r="D48" s="7">
        <f>D143</f>
        <v>695</v>
      </c>
      <c r="E48" s="7">
        <f t="shared" ref="E48:I48" si="50">E143</f>
        <v>215</v>
      </c>
      <c r="F48" s="7">
        <f t="shared" si="50"/>
        <v>215</v>
      </c>
      <c r="G48" s="7">
        <f t="shared" si="50"/>
        <v>0</v>
      </c>
      <c r="H48" s="7">
        <f t="shared" si="50"/>
        <v>0</v>
      </c>
      <c r="I48" s="7">
        <f t="shared" si="50"/>
        <v>0</v>
      </c>
      <c r="J48" s="7">
        <f>SUM(D48:I48)</f>
        <v>1125</v>
      </c>
    </row>
    <row r="49" spans="1:10" ht="15.75" x14ac:dyDescent="0.25">
      <c r="A49" s="10">
        <v>3</v>
      </c>
      <c r="B49" s="67"/>
      <c r="C49" s="10" t="s">
        <v>3</v>
      </c>
      <c r="D49" s="7">
        <f t="shared" ref="D49:I49" si="51">D144</f>
        <v>0</v>
      </c>
      <c r="E49" s="7">
        <f t="shared" si="51"/>
        <v>0</v>
      </c>
      <c r="F49" s="7">
        <f t="shared" si="51"/>
        <v>0</v>
      </c>
      <c r="G49" s="7">
        <f t="shared" si="51"/>
        <v>0</v>
      </c>
      <c r="H49" s="7">
        <f t="shared" si="51"/>
        <v>0</v>
      </c>
      <c r="I49" s="7">
        <f t="shared" si="51"/>
        <v>0</v>
      </c>
      <c r="J49" s="7">
        <f t="shared" ref="J49:J51" si="52">SUM(D49:I49)</f>
        <v>0</v>
      </c>
    </row>
    <row r="50" spans="1:10" ht="15.75" x14ac:dyDescent="0.25">
      <c r="A50" s="10">
        <v>4</v>
      </c>
      <c r="B50" s="67"/>
      <c r="C50" s="10" t="s">
        <v>4</v>
      </c>
      <c r="D50" s="7">
        <f t="shared" ref="D50:I50" si="53">D145</f>
        <v>0</v>
      </c>
      <c r="E50" s="7">
        <f t="shared" si="53"/>
        <v>0</v>
      </c>
      <c r="F50" s="7">
        <f t="shared" si="53"/>
        <v>0</v>
      </c>
      <c r="G50" s="7">
        <f t="shared" si="53"/>
        <v>0</v>
      </c>
      <c r="H50" s="7">
        <f t="shared" si="53"/>
        <v>0</v>
      </c>
      <c r="I50" s="7">
        <f t="shared" si="53"/>
        <v>0</v>
      </c>
      <c r="J50" s="7">
        <f t="shared" si="52"/>
        <v>0</v>
      </c>
    </row>
    <row r="51" spans="1:10" ht="15.75" x14ac:dyDescent="0.25">
      <c r="A51" s="10">
        <v>5</v>
      </c>
      <c r="B51" s="68"/>
      <c r="C51" s="10" t="s">
        <v>5</v>
      </c>
      <c r="D51" s="7">
        <f t="shared" ref="D51:I51" si="54">D146</f>
        <v>0</v>
      </c>
      <c r="E51" s="7">
        <f t="shared" si="54"/>
        <v>0</v>
      </c>
      <c r="F51" s="7">
        <f t="shared" si="54"/>
        <v>0</v>
      </c>
      <c r="G51" s="7">
        <f t="shared" si="54"/>
        <v>0</v>
      </c>
      <c r="H51" s="7">
        <f t="shared" si="54"/>
        <v>0</v>
      </c>
      <c r="I51" s="7">
        <f t="shared" si="54"/>
        <v>0</v>
      </c>
      <c r="J51" s="7">
        <f t="shared" si="52"/>
        <v>0</v>
      </c>
    </row>
    <row r="52" spans="1:10" ht="31.5" x14ac:dyDescent="0.25">
      <c r="A52" s="18">
        <v>1</v>
      </c>
      <c r="B52" s="66" t="s">
        <v>67</v>
      </c>
      <c r="C52" s="18" t="s">
        <v>1</v>
      </c>
      <c r="D52" s="7">
        <f>SUM(D53:D56)</f>
        <v>444.4</v>
      </c>
      <c r="E52" s="7">
        <f t="shared" ref="E52:J52" si="55">SUM(E53:E56)</f>
        <v>150</v>
      </c>
      <c r="F52" s="7">
        <f t="shared" si="55"/>
        <v>150</v>
      </c>
      <c r="G52" s="7">
        <f t="shared" si="55"/>
        <v>0</v>
      </c>
      <c r="H52" s="7">
        <f t="shared" si="55"/>
        <v>0</v>
      </c>
      <c r="I52" s="7">
        <f t="shared" si="55"/>
        <v>0</v>
      </c>
      <c r="J52" s="7">
        <f t="shared" si="55"/>
        <v>744.4</v>
      </c>
    </row>
    <row r="53" spans="1:10" ht="15.75" x14ac:dyDescent="0.25">
      <c r="A53" s="18">
        <v>2</v>
      </c>
      <c r="B53" s="67"/>
      <c r="C53" s="18" t="s">
        <v>2</v>
      </c>
      <c r="D53" s="7">
        <f>D148+D188</f>
        <v>444.4</v>
      </c>
      <c r="E53" s="7">
        <f t="shared" ref="E53:I53" si="56">E148</f>
        <v>150</v>
      </c>
      <c r="F53" s="7">
        <f t="shared" si="56"/>
        <v>150</v>
      </c>
      <c r="G53" s="7">
        <f t="shared" si="56"/>
        <v>0</v>
      </c>
      <c r="H53" s="7">
        <f t="shared" si="56"/>
        <v>0</v>
      </c>
      <c r="I53" s="7">
        <f t="shared" si="56"/>
        <v>0</v>
      </c>
      <c r="J53" s="7">
        <f>SUM(D53:I53)</f>
        <v>744.4</v>
      </c>
    </row>
    <row r="54" spans="1:10" ht="15.75" x14ac:dyDescent="0.25">
      <c r="A54" s="18">
        <v>3</v>
      </c>
      <c r="B54" s="67"/>
      <c r="C54" s="18" t="s">
        <v>3</v>
      </c>
      <c r="D54" s="7">
        <f t="shared" ref="D54:I54" si="57">D149</f>
        <v>0</v>
      </c>
      <c r="E54" s="7">
        <f t="shared" si="57"/>
        <v>0</v>
      </c>
      <c r="F54" s="7">
        <f t="shared" si="57"/>
        <v>0</v>
      </c>
      <c r="G54" s="7">
        <f t="shared" si="57"/>
        <v>0</v>
      </c>
      <c r="H54" s="7">
        <f t="shared" si="57"/>
        <v>0</v>
      </c>
      <c r="I54" s="7">
        <f t="shared" si="57"/>
        <v>0</v>
      </c>
      <c r="J54" s="7">
        <f t="shared" ref="J54:J56" si="58">SUM(D54:I54)</f>
        <v>0</v>
      </c>
    </row>
    <row r="55" spans="1:10" ht="15.75" x14ac:dyDescent="0.25">
      <c r="A55" s="18">
        <v>4</v>
      </c>
      <c r="B55" s="67"/>
      <c r="C55" s="18" t="s">
        <v>4</v>
      </c>
      <c r="D55" s="7">
        <f t="shared" ref="D55:I55" si="59">D150</f>
        <v>0</v>
      </c>
      <c r="E55" s="7">
        <f t="shared" si="59"/>
        <v>0</v>
      </c>
      <c r="F55" s="7">
        <f t="shared" si="59"/>
        <v>0</v>
      </c>
      <c r="G55" s="7">
        <f t="shared" si="59"/>
        <v>0</v>
      </c>
      <c r="H55" s="7">
        <f t="shared" si="59"/>
        <v>0</v>
      </c>
      <c r="I55" s="7">
        <f t="shared" si="59"/>
        <v>0</v>
      </c>
      <c r="J55" s="7">
        <f t="shared" si="58"/>
        <v>0</v>
      </c>
    </row>
    <row r="56" spans="1:10" ht="15.75" x14ac:dyDescent="0.25">
      <c r="A56" s="18">
        <v>5</v>
      </c>
      <c r="B56" s="68"/>
      <c r="C56" s="18" t="s">
        <v>5</v>
      </c>
      <c r="D56" s="7">
        <f t="shared" ref="D56:I56" si="60">D151</f>
        <v>0</v>
      </c>
      <c r="E56" s="7">
        <f t="shared" si="60"/>
        <v>0</v>
      </c>
      <c r="F56" s="7">
        <f t="shared" si="60"/>
        <v>0</v>
      </c>
      <c r="G56" s="7">
        <f t="shared" si="60"/>
        <v>0</v>
      </c>
      <c r="H56" s="7">
        <f t="shared" si="60"/>
        <v>0</v>
      </c>
      <c r="I56" s="7">
        <f t="shared" si="60"/>
        <v>0</v>
      </c>
      <c r="J56" s="7">
        <f t="shared" si="58"/>
        <v>0</v>
      </c>
    </row>
    <row r="57" spans="1:10" ht="31.5" x14ac:dyDescent="0.25">
      <c r="A57" s="18">
        <v>1</v>
      </c>
      <c r="B57" s="66" t="s">
        <v>68</v>
      </c>
      <c r="C57" s="18" t="s">
        <v>1</v>
      </c>
      <c r="D57" s="7">
        <f>SUM(D58:D61)</f>
        <v>710.5</v>
      </c>
      <c r="E57" s="7">
        <f t="shared" ref="E57:J57" si="61">SUM(E58:E61)</f>
        <v>163</v>
      </c>
      <c r="F57" s="7">
        <f t="shared" si="61"/>
        <v>163</v>
      </c>
      <c r="G57" s="7">
        <f t="shared" si="61"/>
        <v>0</v>
      </c>
      <c r="H57" s="7">
        <f t="shared" si="61"/>
        <v>0</v>
      </c>
      <c r="I57" s="7">
        <f t="shared" si="61"/>
        <v>0</v>
      </c>
      <c r="J57" s="7">
        <f t="shared" si="61"/>
        <v>1036.5</v>
      </c>
    </row>
    <row r="58" spans="1:10" ht="15.75" x14ac:dyDescent="0.25">
      <c r="A58" s="18">
        <v>2</v>
      </c>
      <c r="B58" s="67"/>
      <c r="C58" s="18" t="s">
        <v>2</v>
      </c>
      <c r="D58" s="7">
        <f>D153+D193</f>
        <v>710.5</v>
      </c>
      <c r="E58" s="7">
        <f t="shared" ref="E58:I58" si="62">E153</f>
        <v>163</v>
      </c>
      <c r="F58" s="7">
        <f t="shared" si="62"/>
        <v>163</v>
      </c>
      <c r="G58" s="7">
        <f t="shared" si="62"/>
        <v>0</v>
      </c>
      <c r="H58" s="7">
        <f t="shared" si="62"/>
        <v>0</v>
      </c>
      <c r="I58" s="7">
        <f t="shared" si="62"/>
        <v>0</v>
      </c>
      <c r="J58" s="7">
        <f>SUM(D58:I58)</f>
        <v>1036.5</v>
      </c>
    </row>
    <row r="59" spans="1:10" ht="15.75" x14ac:dyDescent="0.25">
      <c r="A59" s="18">
        <v>3</v>
      </c>
      <c r="B59" s="67"/>
      <c r="C59" s="18" t="s">
        <v>3</v>
      </c>
      <c r="D59" s="7">
        <f t="shared" ref="D59:I59" si="63">D154</f>
        <v>0</v>
      </c>
      <c r="E59" s="7">
        <f t="shared" si="63"/>
        <v>0</v>
      </c>
      <c r="F59" s="7">
        <f t="shared" si="63"/>
        <v>0</v>
      </c>
      <c r="G59" s="7">
        <f t="shared" si="63"/>
        <v>0</v>
      </c>
      <c r="H59" s="7">
        <f t="shared" si="63"/>
        <v>0</v>
      </c>
      <c r="I59" s="7">
        <f t="shared" si="63"/>
        <v>0</v>
      </c>
      <c r="J59" s="7">
        <f t="shared" ref="J59:J61" si="64">SUM(D59:I59)</f>
        <v>0</v>
      </c>
    </row>
    <row r="60" spans="1:10" ht="15.75" x14ac:dyDescent="0.25">
      <c r="A60" s="18">
        <v>4</v>
      </c>
      <c r="B60" s="67"/>
      <c r="C60" s="18" t="s">
        <v>4</v>
      </c>
      <c r="D60" s="7">
        <f t="shared" ref="D60:I60" si="65">D155</f>
        <v>0</v>
      </c>
      <c r="E60" s="7">
        <f t="shared" si="65"/>
        <v>0</v>
      </c>
      <c r="F60" s="7">
        <f t="shared" si="65"/>
        <v>0</v>
      </c>
      <c r="G60" s="7">
        <f t="shared" si="65"/>
        <v>0</v>
      </c>
      <c r="H60" s="7">
        <f t="shared" si="65"/>
        <v>0</v>
      </c>
      <c r="I60" s="7">
        <f t="shared" si="65"/>
        <v>0</v>
      </c>
      <c r="J60" s="7">
        <f t="shared" si="64"/>
        <v>0</v>
      </c>
    </row>
    <row r="61" spans="1:10" ht="15.75" x14ac:dyDescent="0.25">
      <c r="A61" s="18">
        <v>5</v>
      </c>
      <c r="B61" s="68"/>
      <c r="C61" s="18" t="s">
        <v>5</v>
      </c>
      <c r="D61" s="7">
        <f t="shared" ref="D61:I61" si="66">D156</f>
        <v>0</v>
      </c>
      <c r="E61" s="7">
        <f t="shared" si="66"/>
        <v>0</v>
      </c>
      <c r="F61" s="7">
        <f t="shared" si="66"/>
        <v>0</v>
      </c>
      <c r="G61" s="7">
        <f t="shared" si="66"/>
        <v>0</v>
      </c>
      <c r="H61" s="7">
        <f t="shared" si="66"/>
        <v>0</v>
      </c>
      <c r="I61" s="7">
        <f t="shared" si="66"/>
        <v>0</v>
      </c>
      <c r="J61" s="7">
        <f t="shared" si="64"/>
        <v>0</v>
      </c>
    </row>
    <row r="62" spans="1:10" ht="31.5" x14ac:dyDescent="0.25">
      <c r="A62" s="10">
        <v>1</v>
      </c>
      <c r="B62" s="66" t="s">
        <v>69</v>
      </c>
      <c r="C62" s="10" t="s">
        <v>1</v>
      </c>
      <c r="D62" s="7">
        <f>SUM(D63:D66)</f>
        <v>897.5</v>
      </c>
      <c r="E62" s="7">
        <f t="shared" ref="E62:J62" si="67">SUM(E63:E66)</f>
        <v>165</v>
      </c>
      <c r="F62" s="7">
        <f t="shared" si="67"/>
        <v>165</v>
      </c>
      <c r="G62" s="7">
        <f t="shared" si="67"/>
        <v>0</v>
      </c>
      <c r="H62" s="7">
        <f t="shared" si="67"/>
        <v>0</v>
      </c>
      <c r="I62" s="7">
        <f t="shared" si="67"/>
        <v>0</v>
      </c>
      <c r="J62" s="7">
        <f t="shared" si="67"/>
        <v>1227.5</v>
      </c>
    </row>
    <row r="63" spans="1:10" ht="15.75" x14ac:dyDescent="0.25">
      <c r="A63" s="10">
        <v>2</v>
      </c>
      <c r="B63" s="67"/>
      <c r="C63" s="10" t="s">
        <v>2</v>
      </c>
      <c r="D63" s="7">
        <f>D158+D198</f>
        <v>897.5</v>
      </c>
      <c r="E63" s="7">
        <f t="shared" ref="E63:I63" si="68">E158</f>
        <v>165</v>
      </c>
      <c r="F63" s="7">
        <f t="shared" si="68"/>
        <v>165</v>
      </c>
      <c r="G63" s="7">
        <f t="shared" si="68"/>
        <v>0</v>
      </c>
      <c r="H63" s="7">
        <f t="shared" si="68"/>
        <v>0</v>
      </c>
      <c r="I63" s="7">
        <f t="shared" si="68"/>
        <v>0</v>
      </c>
      <c r="J63" s="7">
        <f>SUM(D63:I63)</f>
        <v>1227.5</v>
      </c>
    </row>
    <row r="64" spans="1:10" ht="15.75" x14ac:dyDescent="0.25">
      <c r="A64" s="10">
        <v>3</v>
      </c>
      <c r="B64" s="67"/>
      <c r="C64" s="10" t="s">
        <v>3</v>
      </c>
      <c r="D64" s="7">
        <f t="shared" ref="D64:I64" si="69">D159</f>
        <v>0</v>
      </c>
      <c r="E64" s="7">
        <f t="shared" si="69"/>
        <v>0</v>
      </c>
      <c r="F64" s="7">
        <f t="shared" si="69"/>
        <v>0</v>
      </c>
      <c r="G64" s="7">
        <f t="shared" si="69"/>
        <v>0</v>
      </c>
      <c r="H64" s="7">
        <f t="shared" si="69"/>
        <v>0</v>
      </c>
      <c r="I64" s="7">
        <f t="shared" si="69"/>
        <v>0</v>
      </c>
      <c r="J64" s="7">
        <f t="shared" ref="J64:J66" si="70">SUM(D64:I64)</f>
        <v>0</v>
      </c>
    </row>
    <row r="65" spans="1:11" ht="15.75" x14ac:dyDescent="0.25">
      <c r="A65" s="10">
        <v>4</v>
      </c>
      <c r="B65" s="67"/>
      <c r="C65" s="10" t="s">
        <v>4</v>
      </c>
      <c r="D65" s="7">
        <f t="shared" ref="D65:I65" si="71">D160</f>
        <v>0</v>
      </c>
      <c r="E65" s="7">
        <f t="shared" si="71"/>
        <v>0</v>
      </c>
      <c r="F65" s="7">
        <f t="shared" si="71"/>
        <v>0</v>
      </c>
      <c r="G65" s="7">
        <f t="shared" si="71"/>
        <v>0</v>
      </c>
      <c r="H65" s="7">
        <f t="shared" si="71"/>
        <v>0</v>
      </c>
      <c r="I65" s="7">
        <f t="shared" si="71"/>
        <v>0</v>
      </c>
      <c r="J65" s="7">
        <f t="shared" si="70"/>
        <v>0</v>
      </c>
    </row>
    <row r="66" spans="1:11" ht="15.75" x14ac:dyDescent="0.25">
      <c r="A66" s="10">
        <v>5</v>
      </c>
      <c r="B66" s="68"/>
      <c r="C66" s="10" t="s">
        <v>5</v>
      </c>
      <c r="D66" s="7">
        <f t="shared" ref="D66:I66" si="72">D161</f>
        <v>0</v>
      </c>
      <c r="E66" s="7">
        <f t="shared" si="72"/>
        <v>0</v>
      </c>
      <c r="F66" s="7">
        <f t="shared" si="72"/>
        <v>0</v>
      </c>
      <c r="G66" s="7">
        <f t="shared" si="72"/>
        <v>0</v>
      </c>
      <c r="H66" s="7">
        <f t="shared" si="72"/>
        <v>0</v>
      </c>
      <c r="I66" s="7">
        <f t="shared" si="72"/>
        <v>0</v>
      </c>
      <c r="J66" s="7">
        <f t="shared" si="70"/>
        <v>0</v>
      </c>
    </row>
    <row r="67" spans="1:11" ht="31.5" x14ac:dyDescent="0.25">
      <c r="A67" s="10">
        <v>1</v>
      </c>
      <c r="B67" s="66" t="s">
        <v>70</v>
      </c>
      <c r="C67" s="10" t="s">
        <v>1</v>
      </c>
      <c r="D67" s="7">
        <f>SUM(D68:D71)</f>
        <v>1609.1</v>
      </c>
      <c r="E67" s="7">
        <f t="shared" ref="E67:J67" si="73">SUM(E68:E71)</f>
        <v>670</v>
      </c>
      <c r="F67" s="7">
        <f t="shared" si="73"/>
        <v>670</v>
      </c>
      <c r="G67" s="7">
        <f t="shared" si="73"/>
        <v>0</v>
      </c>
      <c r="H67" s="7">
        <f t="shared" si="73"/>
        <v>0</v>
      </c>
      <c r="I67" s="7">
        <f t="shared" si="73"/>
        <v>0</v>
      </c>
      <c r="J67" s="7">
        <f t="shared" si="73"/>
        <v>2949.1000000000004</v>
      </c>
    </row>
    <row r="68" spans="1:11" ht="15.75" x14ac:dyDescent="0.25">
      <c r="A68" s="10">
        <v>2</v>
      </c>
      <c r="B68" s="67"/>
      <c r="C68" s="10" t="s">
        <v>2</v>
      </c>
      <c r="D68" s="7">
        <f>D163</f>
        <v>952.9</v>
      </c>
      <c r="E68" s="7">
        <f t="shared" ref="E68:I68" si="74">E163</f>
        <v>670</v>
      </c>
      <c r="F68" s="7">
        <f t="shared" si="74"/>
        <v>670</v>
      </c>
      <c r="G68" s="7">
        <f t="shared" si="74"/>
        <v>0</v>
      </c>
      <c r="H68" s="7">
        <f t="shared" si="74"/>
        <v>0</v>
      </c>
      <c r="I68" s="7">
        <f t="shared" si="74"/>
        <v>0</v>
      </c>
      <c r="J68" s="7">
        <f>SUM(D68:I68)</f>
        <v>2292.9</v>
      </c>
    </row>
    <row r="69" spans="1:11" ht="15.75" x14ac:dyDescent="0.25">
      <c r="A69" s="10">
        <v>3</v>
      </c>
      <c r="B69" s="67"/>
      <c r="C69" s="10" t="s">
        <v>3</v>
      </c>
      <c r="D69" s="7">
        <f t="shared" ref="D69:I69" si="75">D164</f>
        <v>0</v>
      </c>
      <c r="E69" s="7">
        <f t="shared" si="75"/>
        <v>0</v>
      </c>
      <c r="F69" s="7">
        <f t="shared" si="75"/>
        <v>0</v>
      </c>
      <c r="G69" s="7">
        <f t="shared" si="75"/>
        <v>0</v>
      </c>
      <c r="H69" s="7">
        <f t="shared" si="75"/>
        <v>0</v>
      </c>
      <c r="I69" s="7">
        <f t="shared" si="75"/>
        <v>0</v>
      </c>
      <c r="J69" s="7">
        <f t="shared" ref="J69:J71" si="76">SUM(D69:I69)</f>
        <v>0</v>
      </c>
    </row>
    <row r="70" spans="1:11" ht="15.75" x14ac:dyDescent="0.25">
      <c r="A70" s="10">
        <v>4</v>
      </c>
      <c r="B70" s="67"/>
      <c r="C70" s="10" t="s">
        <v>4</v>
      </c>
      <c r="D70" s="7">
        <f t="shared" ref="D70:I70" si="77">D165</f>
        <v>656.2</v>
      </c>
      <c r="E70" s="7">
        <f t="shared" si="77"/>
        <v>0</v>
      </c>
      <c r="F70" s="7">
        <f t="shared" si="77"/>
        <v>0</v>
      </c>
      <c r="G70" s="7">
        <f t="shared" si="77"/>
        <v>0</v>
      </c>
      <c r="H70" s="7">
        <f t="shared" si="77"/>
        <v>0</v>
      </c>
      <c r="I70" s="7">
        <f t="shared" si="77"/>
        <v>0</v>
      </c>
      <c r="J70" s="7">
        <f t="shared" si="76"/>
        <v>656.2</v>
      </c>
    </row>
    <row r="71" spans="1:11" ht="15.75" x14ac:dyDescent="0.25">
      <c r="A71" s="10">
        <v>5</v>
      </c>
      <c r="B71" s="68"/>
      <c r="C71" s="10" t="s">
        <v>5</v>
      </c>
      <c r="D71" s="7">
        <f t="shared" ref="D71:I71" si="78">D166</f>
        <v>0</v>
      </c>
      <c r="E71" s="7">
        <f t="shared" si="78"/>
        <v>0</v>
      </c>
      <c r="F71" s="7">
        <f t="shared" si="78"/>
        <v>0</v>
      </c>
      <c r="G71" s="7">
        <f t="shared" si="78"/>
        <v>0</v>
      </c>
      <c r="H71" s="7">
        <f t="shared" si="78"/>
        <v>0</v>
      </c>
      <c r="I71" s="7">
        <f t="shared" si="78"/>
        <v>0</v>
      </c>
      <c r="J71" s="7">
        <f t="shared" si="76"/>
        <v>0</v>
      </c>
    </row>
    <row r="72" spans="1:11" ht="31.5" x14ac:dyDescent="0.25">
      <c r="A72" s="18">
        <v>1</v>
      </c>
      <c r="B72" s="66" t="s">
        <v>71</v>
      </c>
      <c r="C72" s="18" t="s">
        <v>1</v>
      </c>
      <c r="D72" s="7">
        <f>SUM(D73:D76)</f>
        <v>768.8</v>
      </c>
      <c r="E72" s="7">
        <f t="shared" ref="E72:J72" si="79">SUM(E73:E76)</f>
        <v>196.12</v>
      </c>
      <c r="F72" s="7">
        <f t="shared" si="79"/>
        <v>196.12</v>
      </c>
      <c r="G72" s="7">
        <f t="shared" si="79"/>
        <v>0</v>
      </c>
      <c r="H72" s="7">
        <f t="shared" si="79"/>
        <v>0</v>
      </c>
      <c r="I72" s="7">
        <f t="shared" si="79"/>
        <v>0</v>
      </c>
      <c r="J72" s="7">
        <f t="shared" si="79"/>
        <v>1161.04</v>
      </c>
    </row>
    <row r="73" spans="1:11" ht="15.75" x14ac:dyDescent="0.25">
      <c r="A73" s="18">
        <v>2</v>
      </c>
      <c r="B73" s="67"/>
      <c r="C73" s="18" t="s">
        <v>2</v>
      </c>
      <c r="D73" s="7">
        <f>D168</f>
        <v>768.8</v>
      </c>
      <c r="E73" s="7">
        <f t="shared" ref="E73:I73" si="80">E168</f>
        <v>196.12</v>
      </c>
      <c r="F73" s="7">
        <f t="shared" si="80"/>
        <v>196.12</v>
      </c>
      <c r="G73" s="7">
        <f t="shared" si="80"/>
        <v>0</v>
      </c>
      <c r="H73" s="7">
        <f t="shared" si="80"/>
        <v>0</v>
      </c>
      <c r="I73" s="7">
        <f t="shared" si="80"/>
        <v>0</v>
      </c>
      <c r="J73" s="7">
        <f>SUM(D73:I73)</f>
        <v>1161.04</v>
      </c>
    </row>
    <row r="74" spans="1:11" ht="15.75" x14ac:dyDescent="0.25">
      <c r="A74" s="18">
        <v>3</v>
      </c>
      <c r="B74" s="67"/>
      <c r="C74" s="18" t="s">
        <v>3</v>
      </c>
      <c r="D74" s="7">
        <f t="shared" ref="D74:I74" si="81">D169</f>
        <v>0</v>
      </c>
      <c r="E74" s="7">
        <f t="shared" si="81"/>
        <v>0</v>
      </c>
      <c r="F74" s="7">
        <f t="shared" si="81"/>
        <v>0</v>
      </c>
      <c r="G74" s="7">
        <f t="shared" si="81"/>
        <v>0</v>
      </c>
      <c r="H74" s="7">
        <f t="shared" si="81"/>
        <v>0</v>
      </c>
      <c r="I74" s="7">
        <f t="shared" si="81"/>
        <v>0</v>
      </c>
      <c r="J74" s="7">
        <f t="shared" ref="J74:J76" si="82">SUM(D74:I74)</f>
        <v>0</v>
      </c>
    </row>
    <row r="75" spans="1:11" ht="15.75" x14ac:dyDescent="0.25">
      <c r="A75" s="18">
        <v>4</v>
      </c>
      <c r="B75" s="67"/>
      <c r="C75" s="18" t="s">
        <v>4</v>
      </c>
      <c r="D75" s="7">
        <f t="shared" ref="D75:I75" si="83">D170</f>
        <v>0</v>
      </c>
      <c r="E75" s="7">
        <f t="shared" si="83"/>
        <v>0</v>
      </c>
      <c r="F75" s="7">
        <f t="shared" si="83"/>
        <v>0</v>
      </c>
      <c r="G75" s="7">
        <f t="shared" si="83"/>
        <v>0</v>
      </c>
      <c r="H75" s="7">
        <f t="shared" si="83"/>
        <v>0</v>
      </c>
      <c r="I75" s="7">
        <f t="shared" si="83"/>
        <v>0</v>
      </c>
      <c r="J75" s="7">
        <f t="shared" si="82"/>
        <v>0</v>
      </c>
    </row>
    <row r="76" spans="1:11" ht="15.75" x14ac:dyDescent="0.25">
      <c r="A76" s="18">
        <v>5</v>
      </c>
      <c r="B76" s="68"/>
      <c r="C76" s="18" t="s">
        <v>5</v>
      </c>
      <c r="D76" s="7">
        <f t="shared" ref="D76:I76" si="84">D171</f>
        <v>0</v>
      </c>
      <c r="E76" s="7">
        <f t="shared" si="84"/>
        <v>0</v>
      </c>
      <c r="F76" s="7">
        <f t="shared" si="84"/>
        <v>0</v>
      </c>
      <c r="G76" s="7">
        <f t="shared" si="84"/>
        <v>0</v>
      </c>
      <c r="H76" s="7">
        <f t="shared" si="84"/>
        <v>0</v>
      </c>
      <c r="I76" s="7">
        <f t="shared" si="84"/>
        <v>0</v>
      </c>
      <c r="J76" s="7">
        <f t="shared" si="82"/>
        <v>0</v>
      </c>
    </row>
    <row r="77" spans="1:11" s="15" customFormat="1" ht="31.5" x14ac:dyDescent="0.25">
      <c r="A77" s="12">
        <v>1</v>
      </c>
      <c r="B77" s="69" t="s">
        <v>151</v>
      </c>
      <c r="C77" s="12" t="s">
        <v>1</v>
      </c>
      <c r="D77" s="13">
        <f>SUM(D78:D81)</f>
        <v>0</v>
      </c>
      <c r="E77" s="13">
        <f t="shared" ref="E77:J77" si="85">SUM(E78:E81)</f>
        <v>0</v>
      </c>
      <c r="F77" s="13">
        <f t="shared" si="85"/>
        <v>0</v>
      </c>
      <c r="G77" s="13">
        <f t="shared" si="85"/>
        <v>0</v>
      </c>
      <c r="H77" s="13">
        <f t="shared" si="85"/>
        <v>0</v>
      </c>
      <c r="I77" s="13">
        <f t="shared" si="85"/>
        <v>0</v>
      </c>
      <c r="J77" s="13">
        <f t="shared" si="85"/>
        <v>0</v>
      </c>
      <c r="K77" s="14" t="s">
        <v>48</v>
      </c>
    </row>
    <row r="78" spans="1:11" s="15" customFormat="1" ht="15.75" x14ac:dyDescent="0.25">
      <c r="A78" s="12">
        <v>2</v>
      </c>
      <c r="B78" s="70"/>
      <c r="C78" s="12" t="s">
        <v>2</v>
      </c>
      <c r="D78" s="16">
        <f>D83</f>
        <v>0</v>
      </c>
      <c r="E78" s="16">
        <f t="shared" ref="E78:I78" si="86">E83</f>
        <v>0</v>
      </c>
      <c r="F78" s="16">
        <f t="shared" si="86"/>
        <v>0</v>
      </c>
      <c r="G78" s="16">
        <f t="shared" si="86"/>
        <v>0</v>
      </c>
      <c r="H78" s="16">
        <f t="shared" si="86"/>
        <v>0</v>
      </c>
      <c r="I78" s="16">
        <f t="shared" si="86"/>
        <v>0</v>
      </c>
      <c r="J78" s="16">
        <f>SUM(D78:I78)</f>
        <v>0</v>
      </c>
      <c r="K78" s="14"/>
    </row>
    <row r="79" spans="1:11" s="15" customFormat="1" ht="15.75" x14ac:dyDescent="0.25">
      <c r="A79" s="12">
        <v>3</v>
      </c>
      <c r="B79" s="70"/>
      <c r="C79" s="12" t="s">
        <v>3</v>
      </c>
      <c r="D79" s="16">
        <f t="shared" ref="D79:I79" si="87">D84</f>
        <v>0</v>
      </c>
      <c r="E79" s="16">
        <f t="shared" si="87"/>
        <v>0</v>
      </c>
      <c r="F79" s="16">
        <f t="shared" si="87"/>
        <v>0</v>
      </c>
      <c r="G79" s="16">
        <f t="shared" si="87"/>
        <v>0</v>
      </c>
      <c r="H79" s="16">
        <f t="shared" si="87"/>
        <v>0</v>
      </c>
      <c r="I79" s="16">
        <f t="shared" si="87"/>
        <v>0</v>
      </c>
      <c r="J79" s="16">
        <f t="shared" ref="J79:J81" si="88">SUM(D79:I79)</f>
        <v>0</v>
      </c>
      <c r="K79" s="14"/>
    </row>
    <row r="80" spans="1:11" s="15" customFormat="1" ht="15.75" x14ac:dyDescent="0.25">
      <c r="A80" s="12">
        <v>4</v>
      </c>
      <c r="B80" s="70"/>
      <c r="C80" s="12" t="s">
        <v>4</v>
      </c>
      <c r="D80" s="16">
        <f t="shared" ref="D80:I80" si="89">D85</f>
        <v>0</v>
      </c>
      <c r="E80" s="16">
        <f t="shared" si="89"/>
        <v>0</v>
      </c>
      <c r="F80" s="16">
        <f t="shared" si="89"/>
        <v>0</v>
      </c>
      <c r="G80" s="16">
        <f t="shared" si="89"/>
        <v>0</v>
      </c>
      <c r="H80" s="16">
        <f t="shared" si="89"/>
        <v>0</v>
      </c>
      <c r="I80" s="16">
        <f t="shared" si="89"/>
        <v>0</v>
      </c>
      <c r="J80" s="16">
        <f t="shared" si="88"/>
        <v>0</v>
      </c>
      <c r="K80" s="14"/>
    </row>
    <row r="81" spans="1:11" s="15" customFormat="1" ht="15.75" x14ac:dyDescent="0.25">
      <c r="A81" s="12">
        <v>5</v>
      </c>
      <c r="B81" s="71"/>
      <c r="C81" s="12" t="s">
        <v>5</v>
      </c>
      <c r="D81" s="16">
        <f t="shared" ref="D81:I81" si="90">D86</f>
        <v>0</v>
      </c>
      <c r="E81" s="16">
        <f t="shared" si="90"/>
        <v>0</v>
      </c>
      <c r="F81" s="16">
        <f t="shared" si="90"/>
        <v>0</v>
      </c>
      <c r="G81" s="16">
        <f t="shared" si="90"/>
        <v>0</v>
      </c>
      <c r="H81" s="16">
        <f t="shared" si="90"/>
        <v>0</v>
      </c>
      <c r="I81" s="16">
        <f t="shared" si="90"/>
        <v>0</v>
      </c>
      <c r="J81" s="16">
        <f t="shared" si="88"/>
        <v>0</v>
      </c>
      <c r="K81" s="14"/>
    </row>
    <row r="82" spans="1:11" ht="46.9" customHeight="1" x14ac:dyDescent="0.25">
      <c r="A82" s="2">
        <v>1</v>
      </c>
      <c r="B82" s="66" t="s">
        <v>47</v>
      </c>
      <c r="C82" s="2" t="s">
        <v>1</v>
      </c>
      <c r="D82" s="7">
        <f>SUM(D83:D86)</f>
        <v>0</v>
      </c>
      <c r="E82" s="7">
        <f t="shared" ref="E82" si="91">SUM(E83:E86)</f>
        <v>0</v>
      </c>
      <c r="F82" s="7">
        <f t="shared" ref="F82" si="92">SUM(F83:F86)</f>
        <v>0</v>
      </c>
      <c r="G82" s="7">
        <f t="shared" ref="G82" si="93">SUM(G83:G86)</f>
        <v>0</v>
      </c>
      <c r="H82" s="7">
        <f t="shared" ref="H82" si="94">SUM(H83:H86)</f>
        <v>0</v>
      </c>
      <c r="I82" s="7">
        <f t="shared" ref="I82" si="95">SUM(I83:I86)</f>
        <v>0</v>
      </c>
      <c r="J82" s="7">
        <f t="shared" ref="J82" si="96">SUM(J83:J86)</f>
        <v>0</v>
      </c>
    </row>
    <row r="83" spans="1:11" ht="15.75" x14ac:dyDescent="0.25">
      <c r="A83" s="2">
        <v>2</v>
      </c>
      <c r="B83" s="67"/>
      <c r="C83" s="2" t="s">
        <v>2</v>
      </c>
      <c r="D83" s="7">
        <v>0</v>
      </c>
      <c r="E83" s="7">
        <v>0</v>
      </c>
      <c r="F83" s="7">
        <v>0</v>
      </c>
      <c r="G83" s="17">
        <v>0</v>
      </c>
      <c r="H83" s="17">
        <v>0</v>
      </c>
      <c r="I83" s="17">
        <v>0</v>
      </c>
      <c r="J83" s="7">
        <f>SUM(D83:I83)</f>
        <v>0</v>
      </c>
    </row>
    <row r="84" spans="1:11" ht="15.75" x14ac:dyDescent="0.25">
      <c r="A84" s="2">
        <v>3</v>
      </c>
      <c r="B84" s="67"/>
      <c r="C84" s="2" t="s">
        <v>3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f t="shared" ref="J84:J86" si="97">SUM(D84:I84)</f>
        <v>0</v>
      </c>
    </row>
    <row r="85" spans="1:11" ht="15.75" x14ac:dyDescent="0.25">
      <c r="A85" s="2">
        <v>4</v>
      </c>
      <c r="B85" s="67"/>
      <c r="C85" s="2" t="s">
        <v>4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f t="shared" si="97"/>
        <v>0</v>
      </c>
    </row>
    <row r="86" spans="1:11" ht="15.75" x14ac:dyDescent="0.25">
      <c r="A86" s="2">
        <v>5</v>
      </c>
      <c r="B86" s="68"/>
      <c r="C86" s="2" t="s">
        <v>5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f t="shared" si="97"/>
        <v>0</v>
      </c>
    </row>
    <row r="87" spans="1:11" s="15" customFormat="1" ht="31.5" x14ac:dyDescent="0.25">
      <c r="A87" s="12">
        <v>1</v>
      </c>
      <c r="B87" s="69" t="s">
        <v>152</v>
      </c>
      <c r="C87" s="12" t="s">
        <v>1</v>
      </c>
      <c r="D87" s="13">
        <f>SUM(D88:D91)</f>
        <v>81120</v>
      </c>
      <c r="E87" s="13">
        <f t="shared" ref="E87:J87" si="98">SUM(E88:E91)</f>
        <v>120</v>
      </c>
      <c r="F87" s="13">
        <f t="shared" si="98"/>
        <v>120</v>
      </c>
      <c r="G87" s="13">
        <f t="shared" si="98"/>
        <v>0</v>
      </c>
      <c r="H87" s="13">
        <f t="shared" si="98"/>
        <v>0</v>
      </c>
      <c r="I87" s="13">
        <f t="shared" si="98"/>
        <v>0</v>
      </c>
      <c r="J87" s="13">
        <f t="shared" si="98"/>
        <v>81360</v>
      </c>
      <c r="K87" s="14"/>
    </row>
    <row r="88" spans="1:11" s="15" customFormat="1" ht="15.75" x14ac:dyDescent="0.25">
      <c r="A88" s="12">
        <v>2</v>
      </c>
      <c r="B88" s="70"/>
      <c r="C88" s="12" t="s">
        <v>2</v>
      </c>
      <c r="D88" s="16">
        <f>D93+D98</f>
        <v>81120</v>
      </c>
      <c r="E88" s="16">
        <f t="shared" ref="E88:I88" si="99">E93+E98</f>
        <v>120</v>
      </c>
      <c r="F88" s="16">
        <f t="shared" si="99"/>
        <v>120</v>
      </c>
      <c r="G88" s="16">
        <f t="shared" si="99"/>
        <v>0</v>
      </c>
      <c r="H88" s="16">
        <f t="shared" si="99"/>
        <v>0</v>
      </c>
      <c r="I88" s="16">
        <f t="shared" si="99"/>
        <v>0</v>
      </c>
      <c r="J88" s="16">
        <f>SUM(D88:I88)</f>
        <v>81360</v>
      </c>
      <c r="K88" s="14"/>
    </row>
    <row r="89" spans="1:11" s="15" customFormat="1" ht="15.75" x14ac:dyDescent="0.25">
      <c r="A89" s="12">
        <v>3</v>
      </c>
      <c r="B89" s="70"/>
      <c r="C89" s="12" t="s">
        <v>3</v>
      </c>
      <c r="D89" s="16">
        <f t="shared" ref="D89:I91" si="100">D94+D99</f>
        <v>0</v>
      </c>
      <c r="E89" s="16">
        <f t="shared" si="100"/>
        <v>0</v>
      </c>
      <c r="F89" s="16">
        <f t="shared" si="100"/>
        <v>0</v>
      </c>
      <c r="G89" s="16">
        <f t="shared" si="100"/>
        <v>0</v>
      </c>
      <c r="H89" s="16">
        <f t="shared" si="100"/>
        <v>0</v>
      </c>
      <c r="I89" s="16">
        <f t="shared" si="100"/>
        <v>0</v>
      </c>
      <c r="J89" s="16">
        <f t="shared" ref="J89:J91" si="101">SUM(D89:I89)</f>
        <v>0</v>
      </c>
      <c r="K89" s="14"/>
    </row>
    <row r="90" spans="1:11" s="15" customFormat="1" ht="15.75" x14ac:dyDescent="0.25">
      <c r="A90" s="12">
        <v>4</v>
      </c>
      <c r="B90" s="70"/>
      <c r="C90" s="12" t="s">
        <v>4</v>
      </c>
      <c r="D90" s="16">
        <f t="shared" si="100"/>
        <v>0</v>
      </c>
      <c r="E90" s="16">
        <f t="shared" si="100"/>
        <v>0</v>
      </c>
      <c r="F90" s="16">
        <f t="shared" si="100"/>
        <v>0</v>
      </c>
      <c r="G90" s="16">
        <f t="shared" si="100"/>
        <v>0</v>
      </c>
      <c r="H90" s="16">
        <f t="shared" si="100"/>
        <v>0</v>
      </c>
      <c r="I90" s="16">
        <f t="shared" si="100"/>
        <v>0</v>
      </c>
      <c r="J90" s="16">
        <f t="shared" si="101"/>
        <v>0</v>
      </c>
      <c r="K90" s="14"/>
    </row>
    <row r="91" spans="1:11" s="15" customFormat="1" ht="15.75" x14ac:dyDescent="0.25">
      <c r="A91" s="12">
        <v>5</v>
      </c>
      <c r="B91" s="71"/>
      <c r="C91" s="12" t="s">
        <v>5</v>
      </c>
      <c r="D91" s="16">
        <f t="shared" si="100"/>
        <v>0</v>
      </c>
      <c r="E91" s="16">
        <f t="shared" si="100"/>
        <v>0</v>
      </c>
      <c r="F91" s="16">
        <f t="shared" si="100"/>
        <v>0</v>
      </c>
      <c r="G91" s="16">
        <f t="shared" si="100"/>
        <v>0</v>
      </c>
      <c r="H91" s="16">
        <f t="shared" si="100"/>
        <v>0</v>
      </c>
      <c r="I91" s="16">
        <f t="shared" si="100"/>
        <v>0</v>
      </c>
      <c r="J91" s="16">
        <f t="shared" si="101"/>
        <v>0</v>
      </c>
      <c r="K91" s="14"/>
    </row>
    <row r="92" spans="1:11" ht="34.15" customHeight="1" x14ac:dyDescent="0.25">
      <c r="A92" s="18">
        <v>1</v>
      </c>
      <c r="B92" s="66" t="s">
        <v>50</v>
      </c>
      <c r="C92" s="18" t="s">
        <v>1</v>
      </c>
      <c r="D92" s="7">
        <f>SUM(D93:D96)</f>
        <v>120</v>
      </c>
      <c r="E92" s="7">
        <f t="shared" ref="E92:J92" si="102">SUM(E93:E96)</f>
        <v>120</v>
      </c>
      <c r="F92" s="7">
        <f t="shared" si="102"/>
        <v>120</v>
      </c>
      <c r="G92" s="7">
        <f t="shared" si="102"/>
        <v>0</v>
      </c>
      <c r="H92" s="7">
        <f t="shared" si="102"/>
        <v>0</v>
      </c>
      <c r="I92" s="7">
        <f t="shared" si="102"/>
        <v>0</v>
      </c>
      <c r="J92" s="7">
        <f t="shared" si="102"/>
        <v>360</v>
      </c>
      <c r="K92" s="5" t="s">
        <v>48</v>
      </c>
    </row>
    <row r="93" spans="1:11" ht="18.600000000000001" customHeight="1" x14ac:dyDescent="0.25">
      <c r="A93" s="18">
        <v>2</v>
      </c>
      <c r="B93" s="67"/>
      <c r="C93" s="18" t="s">
        <v>2</v>
      </c>
      <c r="D93" s="7">
        <v>120</v>
      </c>
      <c r="E93" s="7">
        <v>120</v>
      </c>
      <c r="F93" s="7">
        <v>120</v>
      </c>
      <c r="G93" s="7">
        <v>0</v>
      </c>
      <c r="H93" s="7">
        <v>0</v>
      </c>
      <c r="I93" s="7">
        <v>0</v>
      </c>
      <c r="J93" s="7">
        <f>SUM(D93:I93)</f>
        <v>360</v>
      </c>
    </row>
    <row r="94" spans="1:11" ht="18.600000000000001" customHeight="1" x14ac:dyDescent="0.25">
      <c r="A94" s="18">
        <v>3</v>
      </c>
      <c r="B94" s="67"/>
      <c r="C94" s="18" t="s">
        <v>3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f t="shared" ref="J94:J96" si="103">SUM(D94:I94)</f>
        <v>0</v>
      </c>
    </row>
    <row r="95" spans="1:11" ht="18.600000000000001" customHeight="1" x14ac:dyDescent="0.25">
      <c r="A95" s="18">
        <v>4</v>
      </c>
      <c r="B95" s="67"/>
      <c r="C95" s="18" t="s">
        <v>4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f t="shared" si="103"/>
        <v>0</v>
      </c>
    </row>
    <row r="96" spans="1:11" ht="18.600000000000001" customHeight="1" x14ac:dyDescent="0.25">
      <c r="A96" s="18">
        <v>5</v>
      </c>
      <c r="B96" s="68"/>
      <c r="C96" s="18" t="s">
        <v>5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f t="shared" si="103"/>
        <v>0</v>
      </c>
    </row>
    <row r="97" spans="1:11" ht="40.15" customHeight="1" x14ac:dyDescent="0.25">
      <c r="A97" s="2">
        <v>1</v>
      </c>
      <c r="B97" s="66" t="s">
        <v>49</v>
      </c>
      <c r="C97" s="2" t="s">
        <v>1</v>
      </c>
      <c r="D97" s="7">
        <f>SUM(D98:D101)</f>
        <v>81000</v>
      </c>
      <c r="E97" s="7">
        <f t="shared" ref="E97" si="104">SUM(E98:E101)</f>
        <v>0</v>
      </c>
      <c r="F97" s="7">
        <f t="shared" ref="F97" si="105">SUM(F98:F101)</f>
        <v>0</v>
      </c>
      <c r="G97" s="7">
        <f t="shared" ref="G97" si="106">SUM(G98:G101)</f>
        <v>0</v>
      </c>
      <c r="H97" s="7">
        <f t="shared" ref="H97" si="107">SUM(H98:H101)</f>
        <v>0</v>
      </c>
      <c r="I97" s="7">
        <f t="shared" ref="I97" si="108">SUM(I98:I101)</f>
        <v>0</v>
      </c>
      <c r="J97" s="7">
        <f t="shared" ref="J97" si="109">SUM(J98:J101)</f>
        <v>81000</v>
      </c>
      <c r="K97" s="5" t="s">
        <v>52</v>
      </c>
    </row>
    <row r="98" spans="1:11" ht="18.600000000000001" customHeight="1" x14ac:dyDescent="0.25">
      <c r="A98" s="2">
        <v>2</v>
      </c>
      <c r="B98" s="67"/>
      <c r="C98" s="2" t="s">
        <v>2</v>
      </c>
      <c r="D98" s="7">
        <v>81000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f>SUM(D98:I98)</f>
        <v>81000</v>
      </c>
    </row>
    <row r="99" spans="1:11" ht="18.600000000000001" customHeight="1" x14ac:dyDescent="0.25">
      <c r="A99" s="2">
        <v>3</v>
      </c>
      <c r="B99" s="67"/>
      <c r="C99" s="2" t="s">
        <v>3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f t="shared" ref="J99:J101" si="110">SUM(D99:I99)</f>
        <v>0</v>
      </c>
    </row>
    <row r="100" spans="1:11" ht="18.600000000000001" customHeight="1" x14ac:dyDescent="0.25">
      <c r="A100" s="2">
        <v>4</v>
      </c>
      <c r="B100" s="67"/>
      <c r="C100" s="2" t="s">
        <v>4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f t="shared" si="110"/>
        <v>0</v>
      </c>
    </row>
    <row r="101" spans="1:11" ht="18.600000000000001" customHeight="1" x14ac:dyDescent="0.25">
      <c r="A101" s="2">
        <v>5</v>
      </c>
      <c r="B101" s="68"/>
      <c r="C101" s="2" t="s">
        <v>5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f t="shared" si="110"/>
        <v>0</v>
      </c>
    </row>
    <row r="102" spans="1:11" s="15" customFormat="1" ht="31.5" x14ac:dyDescent="0.25">
      <c r="A102" s="12">
        <v>1</v>
      </c>
      <c r="B102" s="69" t="s">
        <v>153</v>
      </c>
      <c r="C102" s="12" t="s">
        <v>1</v>
      </c>
      <c r="D102" s="13">
        <f>SUM(D103:D106)</f>
        <v>84307.85</v>
      </c>
      <c r="E102" s="13">
        <f t="shared" ref="E102:J102" si="111">SUM(E103:E106)</f>
        <v>122891.75</v>
      </c>
      <c r="F102" s="13">
        <f t="shared" si="111"/>
        <v>122891.75</v>
      </c>
      <c r="G102" s="13">
        <f t="shared" si="111"/>
        <v>0</v>
      </c>
      <c r="H102" s="13">
        <f t="shared" si="111"/>
        <v>0</v>
      </c>
      <c r="I102" s="13">
        <f t="shared" si="111"/>
        <v>0</v>
      </c>
      <c r="J102" s="13">
        <f t="shared" si="111"/>
        <v>330091.34999999998</v>
      </c>
      <c r="K102" s="14" t="s">
        <v>48</v>
      </c>
    </row>
    <row r="103" spans="1:11" s="15" customFormat="1" ht="15.75" x14ac:dyDescent="0.25">
      <c r="A103" s="12">
        <v>2</v>
      </c>
      <c r="B103" s="70"/>
      <c r="C103" s="12" t="s">
        <v>2</v>
      </c>
      <c r="D103" s="16">
        <f>D108</f>
        <v>3372.31</v>
      </c>
      <c r="E103" s="16">
        <f t="shared" ref="E103:I103" si="112">E108</f>
        <v>4915.67</v>
      </c>
      <c r="F103" s="16">
        <f t="shared" si="112"/>
        <v>4915.67</v>
      </c>
      <c r="G103" s="16">
        <f t="shared" si="112"/>
        <v>0</v>
      </c>
      <c r="H103" s="16">
        <f t="shared" si="112"/>
        <v>0</v>
      </c>
      <c r="I103" s="16">
        <f t="shared" si="112"/>
        <v>0</v>
      </c>
      <c r="J103" s="16">
        <f>SUM(D103:I103)</f>
        <v>13203.65</v>
      </c>
      <c r="K103" s="14"/>
    </row>
    <row r="104" spans="1:11" s="15" customFormat="1" ht="15.75" x14ac:dyDescent="0.25">
      <c r="A104" s="12">
        <v>3</v>
      </c>
      <c r="B104" s="70"/>
      <c r="C104" s="12" t="s">
        <v>3</v>
      </c>
      <c r="D104" s="16">
        <f t="shared" ref="D104:I104" si="113">D109</f>
        <v>33143.1</v>
      </c>
      <c r="E104" s="16">
        <f t="shared" si="113"/>
        <v>48311.199999999997</v>
      </c>
      <c r="F104" s="16">
        <f t="shared" si="113"/>
        <v>48311.199999999997</v>
      </c>
      <c r="G104" s="16">
        <f t="shared" si="113"/>
        <v>0</v>
      </c>
      <c r="H104" s="16">
        <f t="shared" si="113"/>
        <v>0</v>
      </c>
      <c r="I104" s="16">
        <f t="shared" si="113"/>
        <v>0</v>
      </c>
      <c r="J104" s="16">
        <f t="shared" ref="J104:J106" si="114">SUM(D104:I104)</f>
        <v>129765.49999999999</v>
      </c>
      <c r="K104" s="14"/>
    </row>
    <row r="105" spans="1:11" s="15" customFormat="1" ht="15.75" x14ac:dyDescent="0.25">
      <c r="A105" s="12">
        <v>4</v>
      </c>
      <c r="B105" s="70"/>
      <c r="C105" s="12" t="s">
        <v>4</v>
      </c>
      <c r="D105" s="16">
        <f t="shared" ref="D105:I105" si="115">D110</f>
        <v>47792.44</v>
      </c>
      <c r="E105" s="16">
        <f t="shared" si="115"/>
        <v>69664.88</v>
      </c>
      <c r="F105" s="16">
        <f t="shared" si="115"/>
        <v>69664.88</v>
      </c>
      <c r="G105" s="16">
        <f t="shared" si="115"/>
        <v>0</v>
      </c>
      <c r="H105" s="16">
        <f t="shared" si="115"/>
        <v>0</v>
      </c>
      <c r="I105" s="16">
        <f t="shared" si="115"/>
        <v>0</v>
      </c>
      <c r="J105" s="16">
        <f t="shared" si="114"/>
        <v>187122.2</v>
      </c>
      <c r="K105" s="14"/>
    </row>
    <row r="106" spans="1:11" s="15" customFormat="1" ht="15.75" x14ac:dyDescent="0.25">
      <c r="A106" s="12">
        <v>5</v>
      </c>
      <c r="B106" s="71"/>
      <c r="C106" s="12" t="s">
        <v>5</v>
      </c>
      <c r="D106" s="16">
        <f t="shared" ref="D106:I106" si="116">D111</f>
        <v>0</v>
      </c>
      <c r="E106" s="16">
        <f t="shared" si="116"/>
        <v>0</v>
      </c>
      <c r="F106" s="16">
        <f t="shared" si="116"/>
        <v>0</v>
      </c>
      <c r="G106" s="16">
        <f t="shared" si="116"/>
        <v>0</v>
      </c>
      <c r="H106" s="16">
        <f t="shared" si="116"/>
        <v>0</v>
      </c>
      <c r="I106" s="16">
        <f t="shared" si="116"/>
        <v>0</v>
      </c>
      <c r="J106" s="16">
        <f t="shared" si="114"/>
        <v>0</v>
      </c>
      <c r="K106" s="14"/>
    </row>
    <row r="107" spans="1:11" ht="46.9" customHeight="1" x14ac:dyDescent="0.25">
      <c r="A107" s="18">
        <v>1</v>
      </c>
      <c r="B107" s="66" t="s">
        <v>51</v>
      </c>
      <c r="C107" s="18" t="s">
        <v>1</v>
      </c>
      <c r="D107" s="7">
        <f>SUM(D108:D111)</f>
        <v>84307.85</v>
      </c>
      <c r="E107" s="7">
        <f t="shared" ref="E107:J107" si="117">SUM(E108:E111)</f>
        <v>122891.75</v>
      </c>
      <c r="F107" s="7">
        <f t="shared" si="117"/>
        <v>122891.75</v>
      </c>
      <c r="G107" s="7">
        <f t="shared" si="117"/>
        <v>0</v>
      </c>
      <c r="H107" s="7">
        <f t="shared" si="117"/>
        <v>0</v>
      </c>
      <c r="I107" s="7">
        <f t="shared" si="117"/>
        <v>0</v>
      </c>
      <c r="J107" s="7">
        <f t="shared" si="117"/>
        <v>330091.34999999998</v>
      </c>
    </row>
    <row r="108" spans="1:11" ht="15.75" x14ac:dyDescent="0.25">
      <c r="A108" s="18">
        <v>2</v>
      </c>
      <c r="B108" s="67"/>
      <c r="C108" s="18" t="s">
        <v>2</v>
      </c>
      <c r="D108" s="7">
        <v>3372.31</v>
      </c>
      <c r="E108" s="7">
        <v>4915.67</v>
      </c>
      <c r="F108" s="7">
        <v>4915.67</v>
      </c>
      <c r="G108" s="17">
        <v>0</v>
      </c>
      <c r="H108" s="17">
        <v>0</v>
      </c>
      <c r="I108" s="17">
        <v>0</v>
      </c>
      <c r="J108" s="7">
        <f>SUM(D108:I108)</f>
        <v>13203.65</v>
      </c>
    </row>
    <row r="109" spans="1:11" ht="15.75" x14ac:dyDescent="0.25">
      <c r="A109" s="18">
        <v>3</v>
      </c>
      <c r="B109" s="67"/>
      <c r="C109" s="18" t="s">
        <v>3</v>
      </c>
      <c r="D109" s="7">
        <v>33143.1</v>
      </c>
      <c r="E109" s="7">
        <v>48311.199999999997</v>
      </c>
      <c r="F109" s="7">
        <v>48311.199999999997</v>
      </c>
      <c r="G109" s="7">
        <v>0</v>
      </c>
      <c r="H109" s="7">
        <v>0</v>
      </c>
      <c r="I109" s="7">
        <v>0</v>
      </c>
      <c r="J109" s="7">
        <f t="shared" ref="J109:J111" si="118">SUM(D109:I109)</f>
        <v>129765.49999999999</v>
      </c>
    </row>
    <row r="110" spans="1:11" ht="15.75" x14ac:dyDescent="0.25">
      <c r="A110" s="18">
        <v>4</v>
      </c>
      <c r="B110" s="67"/>
      <c r="C110" s="18" t="s">
        <v>4</v>
      </c>
      <c r="D110" s="7">
        <v>47792.44</v>
      </c>
      <c r="E110" s="7">
        <v>69664.88</v>
      </c>
      <c r="F110" s="7">
        <v>69664.88</v>
      </c>
      <c r="G110" s="7">
        <v>0</v>
      </c>
      <c r="H110" s="7">
        <v>0</v>
      </c>
      <c r="I110" s="7">
        <v>0</v>
      </c>
      <c r="J110" s="7">
        <f t="shared" si="118"/>
        <v>187122.2</v>
      </c>
    </row>
    <row r="111" spans="1:11" ht="15.75" x14ac:dyDescent="0.25">
      <c r="A111" s="18">
        <v>5</v>
      </c>
      <c r="B111" s="68"/>
      <c r="C111" s="18" t="s">
        <v>5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f t="shared" si="118"/>
        <v>0</v>
      </c>
    </row>
    <row r="112" spans="1:11" s="15" customFormat="1" ht="31.5" x14ac:dyDescent="0.25">
      <c r="A112" s="12">
        <v>1</v>
      </c>
      <c r="B112" s="69" t="s">
        <v>181</v>
      </c>
      <c r="C112" s="12" t="s">
        <v>1</v>
      </c>
      <c r="D112" s="13">
        <f t="shared" ref="D112:J112" si="119">SUM(D113:D116)</f>
        <v>33398.78</v>
      </c>
      <c r="E112" s="13">
        <f t="shared" si="119"/>
        <v>9029.6200000000008</v>
      </c>
      <c r="F112" s="13">
        <f t="shared" si="119"/>
        <v>9029.6200000000008</v>
      </c>
      <c r="G112" s="13">
        <f t="shared" si="119"/>
        <v>0</v>
      </c>
      <c r="H112" s="13">
        <f t="shared" si="119"/>
        <v>0</v>
      </c>
      <c r="I112" s="13">
        <f t="shared" si="119"/>
        <v>0</v>
      </c>
      <c r="J112" s="13">
        <f t="shared" si="119"/>
        <v>51458.020000000004</v>
      </c>
      <c r="K112" s="14"/>
    </row>
    <row r="113" spans="1:11" s="15" customFormat="1" ht="15.75" x14ac:dyDescent="0.25">
      <c r="A113" s="12">
        <v>2</v>
      </c>
      <c r="B113" s="70"/>
      <c r="C113" s="12" t="s">
        <v>2</v>
      </c>
      <c r="D113" s="16">
        <f>D123+D128+D133+D138+D143+D148+D153+D158+D163+D168+D118</f>
        <v>14649.579999999998</v>
      </c>
      <c r="E113" s="16">
        <f t="shared" ref="E113:J113" si="120">E123+E128+E133+E138+E143+E148+E153+E158+E163+E168+E118</f>
        <v>9029.6200000000008</v>
      </c>
      <c r="F113" s="16">
        <f t="shared" si="120"/>
        <v>9029.6200000000008</v>
      </c>
      <c r="G113" s="16">
        <f t="shared" si="120"/>
        <v>0</v>
      </c>
      <c r="H113" s="16">
        <f t="shared" si="120"/>
        <v>0</v>
      </c>
      <c r="I113" s="16">
        <f t="shared" si="120"/>
        <v>0</v>
      </c>
      <c r="J113" s="16">
        <f t="shared" si="120"/>
        <v>32708.820000000003</v>
      </c>
      <c r="K113" s="14"/>
    </row>
    <row r="114" spans="1:11" s="15" customFormat="1" ht="15.75" x14ac:dyDescent="0.25">
      <c r="A114" s="12">
        <v>3</v>
      </c>
      <c r="B114" s="70"/>
      <c r="C114" s="12" t="s">
        <v>3</v>
      </c>
      <c r="D114" s="16">
        <f t="shared" ref="D114:I115" si="121">D124+D129+D134+D139+D144+D149+D154+D159+D164+D169</f>
        <v>0</v>
      </c>
      <c r="E114" s="16">
        <f t="shared" si="121"/>
        <v>0</v>
      </c>
      <c r="F114" s="16">
        <f t="shared" si="121"/>
        <v>0</v>
      </c>
      <c r="G114" s="16">
        <f t="shared" si="121"/>
        <v>0</v>
      </c>
      <c r="H114" s="16">
        <f t="shared" si="121"/>
        <v>0</v>
      </c>
      <c r="I114" s="16">
        <f t="shared" si="121"/>
        <v>0</v>
      </c>
      <c r="J114" s="16">
        <f t="shared" ref="J114:J116" si="122">SUM(D114:I114)</f>
        <v>0</v>
      </c>
      <c r="K114" s="14"/>
    </row>
    <row r="115" spans="1:11" s="15" customFormat="1" ht="15.75" x14ac:dyDescent="0.25">
      <c r="A115" s="12">
        <v>4</v>
      </c>
      <c r="B115" s="70"/>
      <c r="C115" s="12" t="s">
        <v>4</v>
      </c>
      <c r="D115" s="16">
        <f t="shared" si="121"/>
        <v>18749.2</v>
      </c>
      <c r="E115" s="16">
        <f t="shared" si="121"/>
        <v>0</v>
      </c>
      <c r="F115" s="16">
        <f t="shared" si="121"/>
        <v>0</v>
      </c>
      <c r="G115" s="16">
        <f t="shared" si="121"/>
        <v>0</v>
      </c>
      <c r="H115" s="16">
        <f t="shared" si="121"/>
        <v>0</v>
      </c>
      <c r="I115" s="16">
        <f t="shared" si="121"/>
        <v>0</v>
      </c>
      <c r="J115" s="16">
        <f t="shared" si="122"/>
        <v>18749.2</v>
      </c>
      <c r="K115" s="14"/>
    </row>
    <row r="116" spans="1:11" s="15" customFormat="1" ht="15.75" x14ac:dyDescent="0.25">
      <c r="A116" s="12">
        <v>5</v>
      </c>
      <c r="B116" s="71"/>
      <c r="C116" s="12" t="s">
        <v>5</v>
      </c>
      <c r="D116" s="16">
        <f t="shared" ref="D116:I116" si="123">D126+D131+D136+D141+D146+D151+D156+D161+D166+D171</f>
        <v>0</v>
      </c>
      <c r="E116" s="16">
        <f t="shared" si="123"/>
        <v>0</v>
      </c>
      <c r="F116" s="16">
        <f t="shared" si="123"/>
        <v>0</v>
      </c>
      <c r="G116" s="16">
        <f t="shared" si="123"/>
        <v>0</v>
      </c>
      <c r="H116" s="16">
        <f t="shared" si="123"/>
        <v>0</v>
      </c>
      <c r="I116" s="16">
        <f t="shared" si="123"/>
        <v>0</v>
      </c>
      <c r="J116" s="16">
        <f t="shared" si="122"/>
        <v>0</v>
      </c>
      <c r="K116" s="14"/>
    </row>
    <row r="117" spans="1:11" s="15" customFormat="1" ht="28.5" customHeight="1" x14ac:dyDescent="0.25">
      <c r="A117" s="39">
        <v>1</v>
      </c>
      <c r="B117" s="66" t="s">
        <v>192</v>
      </c>
      <c r="C117" s="38" t="s">
        <v>1</v>
      </c>
      <c r="D117" s="16">
        <f>D118</f>
        <v>25</v>
      </c>
      <c r="E117" s="16">
        <f>E118</f>
        <v>25</v>
      </c>
      <c r="F117" s="16">
        <f>F118</f>
        <v>25</v>
      </c>
      <c r="G117" s="16">
        <v>0</v>
      </c>
      <c r="H117" s="16">
        <v>0</v>
      </c>
      <c r="I117" s="16">
        <v>0</v>
      </c>
      <c r="J117" s="16">
        <f>D117+E117+F117+G117+H117+I117</f>
        <v>75</v>
      </c>
      <c r="K117" s="14"/>
    </row>
    <row r="118" spans="1:11" s="15" customFormat="1" ht="15.75" x14ac:dyDescent="0.25">
      <c r="A118" s="39">
        <v>2</v>
      </c>
      <c r="B118" s="67"/>
      <c r="C118" s="38" t="s">
        <v>2</v>
      </c>
      <c r="D118" s="16">
        <v>25</v>
      </c>
      <c r="E118" s="16">
        <v>25</v>
      </c>
      <c r="F118" s="16">
        <v>25</v>
      </c>
      <c r="G118" s="16">
        <v>0</v>
      </c>
      <c r="H118" s="16">
        <v>0</v>
      </c>
      <c r="I118" s="16">
        <v>0</v>
      </c>
      <c r="J118" s="16">
        <f>D118+E118+F118+G118+H118+I118</f>
        <v>75</v>
      </c>
      <c r="K118" s="14"/>
    </row>
    <row r="119" spans="1:11" s="15" customFormat="1" ht="15.75" x14ac:dyDescent="0.25">
      <c r="A119" s="39">
        <v>3</v>
      </c>
      <c r="B119" s="67"/>
      <c r="C119" s="38" t="s">
        <v>3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4"/>
    </row>
    <row r="120" spans="1:11" s="15" customFormat="1" ht="15.75" x14ac:dyDescent="0.25">
      <c r="A120" s="39">
        <v>4</v>
      </c>
      <c r="B120" s="67"/>
      <c r="C120" s="38" t="s">
        <v>4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4"/>
    </row>
    <row r="121" spans="1:11" s="15" customFormat="1" ht="18" customHeight="1" x14ac:dyDescent="0.25">
      <c r="A121" s="39">
        <v>5</v>
      </c>
      <c r="B121" s="68"/>
      <c r="C121" s="38" t="s">
        <v>5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4"/>
    </row>
    <row r="122" spans="1:11" ht="31.5" x14ac:dyDescent="0.25">
      <c r="A122" s="2">
        <v>1</v>
      </c>
      <c r="B122" s="66" t="s">
        <v>154</v>
      </c>
      <c r="C122" s="2" t="s">
        <v>1</v>
      </c>
      <c r="D122" s="7">
        <f>SUM(D123:D126)</f>
        <v>21525.5</v>
      </c>
      <c r="E122" s="7">
        <f t="shared" ref="E122" si="124">SUM(E123:E126)</f>
        <v>4200</v>
      </c>
      <c r="F122" s="7">
        <f t="shared" ref="F122" si="125">SUM(F123:F126)</f>
        <v>4200</v>
      </c>
      <c r="G122" s="7">
        <f t="shared" ref="G122" si="126">SUM(G123:G126)</f>
        <v>0</v>
      </c>
      <c r="H122" s="7">
        <f t="shared" ref="H122" si="127">SUM(H123:H126)</f>
        <v>0</v>
      </c>
      <c r="I122" s="7">
        <f t="shared" ref="I122" si="128">SUM(I123:I126)</f>
        <v>0</v>
      </c>
      <c r="J122" s="7">
        <f t="shared" ref="J122" si="129">SUM(J123:J126)</f>
        <v>29925.5</v>
      </c>
      <c r="K122" s="5" t="s">
        <v>54</v>
      </c>
    </row>
    <row r="123" spans="1:11" ht="15.75" x14ac:dyDescent="0.25">
      <c r="A123" s="2">
        <v>2</v>
      </c>
      <c r="B123" s="67"/>
      <c r="C123" s="2" t="s">
        <v>2</v>
      </c>
      <c r="D123" s="7">
        <v>5932.5</v>
      </c>
      <c r="E123" s="7">
        <v>4200</v>
      </c>
      <c r="F123" s="7">
        <v>4200</v>
      </c>
      <c r="G123" s="7">
        <v>0</v>
      </c>
      <c r="H123" s="7">
        <v>0</v>
      </c>
      <c r="I123" s="7">
        <v>0</v>
      </c>
      <c r="J123" s="7">
        <f>SUM(D123:I123)</f>
        <v>14332.5</v>
      </c>
    </row>
    <row r="124" spans="1:11" ht="15.75" x14ac:dyDescent="0.25">
      <c r="A124" s="2">
        <v>3</v>
      </c>
      <c r="B124" s="67"/>
      <c r="C124" s="2" t="s">
        <v>3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f t="shared" ref="J124:J126" si="130">SUM(D124:I124)</f>
        <v>0</v>
      </c>
    </row>
    <row r="125" spans="1:11" ht="15.75" x14ac:dyDescent="0.25">
      <c r="A125" s="2">
        <v>4</v>
      </c>
      <c r="B125" s="67"/>
      <c r="C125" s="2" t="s">
        <v>4</v>
      </c>
      <c r="D125" s="7">
        <v>15593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f t="shared" si="130"/>
        <v>15593</v>
      </c>
    </row>
    <row r="126" spans="1:11" ht="15.75" x14ac:dyDescent="0.25">
      <c r="A126" s="2">
        <v>5</v>
      </c>
      <c r="B126" s="68"/>
      <c r="C126" s="2" t="s">
        <v>5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f t="shared" si="130"/>
        <v>0</v>
      </c>
    </row>
    <row r="127" spans="1:11" ht="31.5" x14ac:dyDescent="0.25">
      <c r="A127" s="18">
        <v>1</v>
      </c>
      <c r="B127" s="66" t="s">
        <v>155</v>
      </c>
      <c r="C127" s="18" t="s">
        <v>1</v>
      </c>
      <c r="D127" s="7">
        <f>SUM(D128:D131)</f>
        <v>4192.78</v>
      </c>
      <c r="E127" s="7">
        <f t="shared" ref="E127:J127" si="131">SUM(E128:E131)</f>
        <v>1415</v>
      </c>
      <c r="F127" s="7">
        <f t="shared" si="131"/>
        <v>1415</v>
      </c>
      <c r="G127" s="7">
        <f t="shared" si="131"/>
        <v>0</v>
      </c>
      <c r="H127" s="7">
        <f t="shared" si="131"/>
        <v>0</v>
      </c>
      <c r="I127" s="7">
        <f t="shared" si="131"/>
        <v>0</v>
      </c>
      <c r="J127" s="7">
        <f t="shared" si="131"/>
        <v>7022.78</v>
      </c>
      <c r="K127" s="5" t="s">
        <v>53</v>
      </c>
    </row>
    <row r="128" spans="1:11" ht="15.75" x14ac:dyDescent="0.25">
      <c r="A128" s="18">
        <v>2</v>
      </c>
      <c r="B128" s="67"/>
      <c r="C128" s="18" t="s">
        <v>2</v>
      </c>
      <c r="D128" s="7">
        <v>1692.78</v>
      </c>
      <c r="E128" s="7">
        <v>1415</v>
      </c>
      <c r="F128" s="7">
        <v>1415</v>
      </c>
      <c r="G128" s="7">
        <v>0</v>
      </c>
      <c r="H128" s="7">
        <v>0</v>
      </c>
      <c r="I128" s="7">
        <v>0</v>
      </c>
      <c r="J128" s="7">
        <f>SUM(D128:I128)</f>
        <v>4522.78</v>
      </c>
    </row>
    <row r="129" spans="1:11" ht="15.75" x14ac:dyDescent="0.25">
      <c r="A129" s="18">
        <v>3</v>
      </c>
      <c r="B129" s="67"/>
      <c r="C129" s="18" t="s">
        <v>3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f t="shared" ref="J129:J131" si="132">SUM(D129:I129)</f>
        <v>0</v>
      </c>
    </row>
    <row r="130" spans="1:11" ht="15.75" x14ac:dyDescent="0.25">
      <c r="A130" s="18">
        <v>4</v>
      </c>
      <c r="B130" s="67"/>
      <c r="C130" s="18" t="s">
        <v>4</v>
      </c>
      <c r="D130" s="7">
        <v>2500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f t="shared" si="132"/>
        <v>2500</v>
      </c>
    </row>
    <row r="131" spans="1:11" ht="15.75" x14ac:dyDescent="0.25">
      <c r="A131" s="18">
        <v>5</v>
      </c>
      <c r="B131" s="68"/>
      <c r="C131" s="18" t="s">
        <v>5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f t="shared" si="132"/>
        <v>0</v>
      </c>
    </row>
    <row r="132" spans="1:11" ht="31.5" x14ac:dyDescent="0.25">
      <c r="A132" s="10">
        <v>1</v>
      </c>
      <c r="B132" s="66" t="s">
        <v>156</v>
      </c>
      <c r="C132" s="10" t="s">
        <v>1</v>
      </c>
      <c r="D132" s="7">
        <f>SUM(D133:D136)</f>
        <v>1888.2</v>
      </c>
      <c r="E132" s="7">
        <f t="shared" ref="E132:J132" si="133">SUM(E133:E136)</f>
        <v>1070.5</v>
      </c>
      <c r="F132" s="7">
        <f t="shared" si="133"/>
        <v>1070.5</v>
      </c>
      <c r="G132" s="7">
        <f t="shared" si="133"/>
        <v>0</v>
      </c>
      <c r="H132" s="7">
        <f t="shared" si="133"/>
        <v>0</v>
      </c>
      <c r="I132" s="7">
        <f t="shared" si="133"/>
        <v>0</v>
      </c>
      <c r="J132" s="7">
        <f t="shared" si="133"/>
        <v>4029.2</v>
      </c>
      <c r="K132" s="5" t="s">
        <v>55</v>
      </c>
    </row>
    <row r="133" spans="1:11" ht="15.75" x14ac:dyDescent="0.25">
      <c r="A133" s="10">
        <v>2</v>
      </c>
      <c r="B133" s="67"/>
      <c r="C133" s="10" t="s">
        <v>2</v>
      </c>
      <c r="D133" s="7">
        <v>1888.2</v>
      </c>
      <c r="E133" s="7">
        <v>1070.5</v>
      </c>
      <c r="F133" s="7">
        <v>1070.5</v>
      </c>
      <c r="G133" s="7">
        <v>0</v>
      </c>
      <c r="H133" s="7">
        <v>0</v>
      </c>
      <c r="I133" s="7">
        <v>0</v>
      </c>
      <c r="J133" s="7">
        <f>SUM(D133:I133)</f>
        <v>4029.2</v>
      </c>
    </row>
    <row r="134" spans="1:11" ht="15.75" x14ac:dyDescent="0.25">
      <c r="A134" s="10">
        <v>3</v>
      </c>
      <c r="B134" s="67"/>
      <c r="C134" s="10" t="s">
        <v>3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f t="shared" ref="J134:J136" si="134">SUM(D134:I134)</f>
        <v>0</v>
      </c>
    </row>
    <row r="135" spans="1:11" ht="15.75" x14ac:dyDescent="0.25">
      <c r="A135" s="10">
        <v>4</v>
      </c>
      <c r="B135" s="67"/>
      <c r="C135" s="10" t="s">
        <v>4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f t="shared" si="134"/>
        <v>0</v>
      </c>
    </row>
    <row r="136" spans="1:11" ht="15.75" x14ac:dyDescent="0.25">
      <c r="A136" s="10">
        <v>5</v>
      </c>
      <c r="B136" s="68"/>
      <c r="C136" s="10" t="s">
        <v>5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f t="shared" si="134"/>
        <v>0</v>
      </c>
    </row>
    <row r="137" spans="1:11" ht="31.5" x14ac:dyDescent="0.25">
      <c r="A137" s="18">
        <v>1</v>
      </c>
      <c r="B137" s="66" t="s">
        <v>103</v>
      </c>
      <c r="C137" s="18" t="s">
        <v>1</v>
      </c>
      <c r="D137" s="7">
        <f>SUM(D138:D141)</f>
        <v>1170</v>
      </c>
      <c r="E137" s="7">
        <f t="shared" ref="E137:J137" si="135">SUM(E138:E141)</f>
        <v>760</v>
      </c>
      <c r="F137" s="7">
        <f t="shared" si="135"/>
        <v>760</v>
      </c>
      <c r="G137" s="7">
        <f t="shared" si="135"/>
        <v>0</v>
      </c>
      <c r="H137" s="7">
        <f t="shared" si="135"/>
        <v>0</v>
      </c>
      <c r="I137" s="7">
        <f t="shared" si="135"/>
        <v>0</v>
      </c>
      <c r="J137" s="7">
        <f t="shared" si="135"/>
        <v>2690</v>
      </c>
    </row>
    <row r="138" spans="1:11" ht="15.75" x14ac:dyDescent="0.25">
      <c r="A138" s="18">
        <v>2</v>
      </c>
      <c r="B138" s="67"/>
      <c r="C138" s="18" t="s">
        <v>2</v>
      </c>
      <c r="D138" s="7">
        <v>1170</v>
      </c>
      <c r="E138" s="7">
        <v>760</v>
      </c>
      <c r="F138" s="7">
        <v>760</v>
      </c>
      <c r="G138" s="7">
        <v>0</v>
      </c>
      <c r="H138" s="7">
        <v>0</v>
      </c>
      <c r="I138" s="7">
        <v>0</v>
      </c>
      <c r="J138" s="7">
        <f>SUM(D138:I138)</f>
        <v>2690</v>
      </c>
    </row>
    <row r="139" spans="1:11" ht="15.75" x14ac:dyDescent="0.25">
      <c r="A139" s="18">
        <v>3</v>
      </c>
      <c r="B139" s="67"/>
      <c r="C139" s="18" t="s">
        <v>3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f t="shared" ref="J139:J141" si="136">SUM(D139:I139)</f>
        <v>0</v>
      </c>
    </row>
    <row r="140" spans="1:11" ht="15.75" x14ac:dyDescent="0.25">
      <c r="A140" s="18">
        <v>4</v>
      </c>
      <c r="B140" s="67"/>
      <c r="C140" s="18" t="s">
        <v>4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f t="shared" si="136"/>
        <v>0</v>
      </c>
    </row>
    <row r="141" spans="1:11" ht="15.75" x14ac:dyDescent="0.25">
      <c r="A141" s="18">
        <v>5</v>
      </c>
      <c r="B141" s="68"/>
      <c r="C141" s="18" t="s">
        <v>5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f t="shared" si="136"/>
        <v>0</v>
      </c>
    </row>
    <row r="142" spans="1:11" ht="31.5" x14ac:dyDescent="0.25">
      <c r="A142" s="10">
        <v>1</v>
      </c>
      <c r="B142" s="66" t="s">
        <v>157</v>
      </c>
      <c r="C142" s="10" t="s">
        <v>1</v>
      </c>
      <c r="D142" s="7">
        <f>SUM(D143:D146)</f>
        <v>695</v>
      </c>
      <c r="E142" s="7">
        <f t="shared" ref="E142:J142" si="137">SUM(E143:E146)</f>
        <v>215</v>
      </c>
      <c r="F142" s="7">
        <f t="shared" si="137"/>
        <v>215</v>
      </c>
      <c r="G142" s="7">
        <f t="shared" si="137"/>
        <v>0</v>
      </c>
      <c r="H142" s="7">
        <f t="shared" si="137"/>
        <v>0</v>
      </c>
      <c r="I142" s="7">
        <f t="shared" si="137"/>
        <v>0</v>
      </c>
      <c r="J142" s="7">
        <f t="shared" si="137"/>
        <v>1125</v>
      </c>
    </row>
    <row r="143" spans="1:11" ht="15.75" x14ac:dyDescent="0.25">
      <c r="A143" s="10">
        <v>2</v>
      </c>
      <c r="B143" s="67"/>
      <c r="C143" s="10" t="s">
        <v>2</v>
      </c>
      <c r="D143" s="7">
        <v>695</v>
      </c>
      <c r="E143" s="7">
        <v>215</v>
      </c>
      <c r="F143" s="7">
        <v>215</v>
      </c>
      <c r="G143" s="7">
        <v>0</v>
      </c>
      <c r="H143" s="7">
        <v>0</v>
      </c>
      <c r="I143" s="7">
        <v>0</v>
      </c>
      <c r="J143" s="7">
        <f>SUM(D143:I143)</f>
        <v>1125</v>
      </c>
    </row>
    <row r="144" spans="1:11" ht="15.75" x14ac:dyDescent="0.25">
      <c r="A144" s="10">
        <v>3</v>
      </c>
      <c r="B144" s="67"/>
      <c r="C144" s="10" t="s">
        <v>3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f t="shared" ref="J144:J146" si="138">SUM(D144:I144)</f>
        <v>0</v>
      </c>
    </row>
    <row r="145" spans="1:10" ht="15.75" x14ac:dyDescent="0.25">
      <c r="A145" s="10">
        <v>4</v>
      </c>
      <c r="B145" s="67"/>
      <c r="C145" s="10" t="s">
        <v>4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f t="shared" si="138"/>
        <v>0</v>
      </c>
    </row>
    <row r="146" spans="1:10" ht="15.75" x14ac:dyDescent="0.25">
      <c r="A146" s="10">
        <v>5</v>
      </c>
      <c r="B146" s="68"/>
      <c r="C146" s="10" t="s">
        <v>5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f t="shared" si="138"/>
        <v>0</v>
      </c>
    </row>
    <row r="147" spans="1:10" ht="31.5" x14ac:dyDescent="0.25">
      <c r="A147" s="18">
        <v>1</v>
      </c>
      <c r="B147" s="66" t="s">
        <v>158</v>
      </c>
      <c r="C147" s="18" t="s">
        <v>1</v>
      </c>
      <c r="D147" s="7">
        <f>SUM(D148:D151)</f>
        <v>120</v>
      </c>
      <c r="E147" s="7">
        <f t="shared" ref="E147:J147" si="139">SUM(E148:E151)</f>
        <v>150</v>
      </c>
      <c r="F147" s="7">
        <f t="shared" si="139"/>
        <v>150</v>
      </c>
      <c r="G147" s="7">
        <f t="shared" si="139"/>
        <v>0</v>
      </c>
      <c r="H147" s="7">
        <f t="shared" si="139"/>
        <v>0</v>
      </c>
      <c r="I147" s="7">
        <f t="shared" si="139"/>
        <v>0</v>
      </c>
      <c r="J147" s="7">
        <f t="shared" si="139"/>
        <v>420</v>
      </c>
    </row>
    <row r="148" spans="1:10" ht="15.75" x14ac:dyDescent="0.25">
      <c r="A148" s="18">
        <v>2</v>
      </c>
      <c r="B148" s="67"/>
      <c r="C148" s="18" t="s">
        <v>2</v>
      </c>
      <c r="D148" s="7">
        <v>120</v>
      </c>
      <c r="E148" s="7">
        <v>150</v>
      </c>
      <c r="F148" s="7">
        <v>150</v>
      </c>
      <c r="G148" s="7">
        <v>0</v>
      </c>
      <c r="H148" s="7">
        <v>0</v>
      </c>
      <c r="I148" s="7">
        <v>0</v>
      </c>
      <c r="J148" s="7">
        <f>SUM(D148:I148)</f>
        <v>420</v>
      </c>
    </row>
    <row r="149" spans="1:10" ht="15.75" x14ac:dyDescent="0.25">
      <c r="A149" s="18">
        <v>3</v>
      </c>
      <c r="B149" s="67"/>
      <c r="C149" s="18" t="s">
        <v>3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f t="shared" ref="J149:J151" si="140">SUM(D149:I149)</f>
        <v>0</v>
      </c>
    </row>
    <row r="150" spans="1:10" ht="15.75" x14ac:dyDescent="0.25">
      <c r="A150" s="18">
        <v>4</v>
      </c>
      <c r="B150" s="67"/>
      <c r="C150" s="18" t="s">
        <v>4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f t="shared" si="140"/>
        <v>0</v>
      </c>
    </row>
    <row r="151" spans="1:10" ht="15.75" x14ac:dyDescent="0.25">
      <c r="A151" s="18">
        <v>5</v>
      </c>
      <c r="B151" s="68"/>
      <c r="C151" s="18" t="s">
        <v>5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f t="shared" si="140"/>
        <v>0</v>
      </c>
    </row>
    <row r="152" spans="1:10" ht="31.5" x14ac:dyDescent="0.25">
      <c r="A152" s="18">
        <v>1</v>
      </c>
      <c r="B152" s="66" t="s">
        <v>159</v>
      </c>
      <c r="C152" s="18" t="s">
        <v>1</v>
      </c>
      <c r="D152" s="7">
        <f>SUM(D153:D156)</f>
        <v>519.4</v>
      </c>
      <c r="E152" s="7">
        <f t="shared" ref="E152:J152" si="141">SUM(E153:E156)</f>
        <v>163</v>
      </c>
      <c r="F152" s="7">
        <f t="shared" si="141"/>
        <v>163</v>
      </c>
      <c r="G152" s="7">
        <f t="shared" si="141"/>
        <v>0</v>
      </c>
      <c r="H152" s="7">
        <f t="shared" si="141"/>
        <v>0</v>
      </c>
      <c r="I152" s="7">
        <f t="shared" si="141"/>
        <v>0</v>
      </c>
      <c r="J152" s="7">
        <f t="shared" si="141"/>
        <v>845.4</v>
      </c>
    </row>
    <row r="153" spans="1:10" ht="15.75" x14ac:dyDescent="0.25">
      <c r="A153" s="18">
        <v>2</v>
      </c>
      <c r="B153" s="67"/>
      <c r="C153" s="18" t="s">
        <v>2</v>
      </c>
      <c r="D153" s="7">
        <v>519.4</v>
      </c>
      <c r="E153" s="7">
        <v>163</v>
      </c>
      <c r="F153" s="7">
        <v>163</v>
      </c>
      <c r="G153" s="7">
        <v>0</v>
      </c>
      <c r="H153" s="7">
        <v>0</v>
      </c>
      <c r="I153" s="7">
        <v>0</v>
      </c>
      <c r="J153" s="7">
        <f>SUM(D153:I153)</f>
        <v>845.4</v>
      </c>
    </row>
    <row r="154" spans="1:10" ht="15.75" x14ac:dyDescent="0.25">
      <c r="A154" s="18">
        <v>3</v>
      </c>
      <c r="B154" s="67"/>
      <c r="C154" s="18" t="s">
        <v>3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f t="shared" ref="J154:J156" si="142">SUM(D154:I154)</f>
        <v>0</v>
      </c>
    </row>
    <row r="155" spans="1:10" ht="15.75" x14ac:dyDescent="0.25">
      <c r="A155" s="18">
        <v>4</v>
      </c>
      <c r="B155" s="67"/>
      <c r="C155" s="18" t="s">
        <v>4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f t="shared" si="142"/>
        <v>0</v>
      </c>
    </row>
    <row r="156" spans="1:10" ht="15.75" x14ac:dyDescent="0.25">
      <c r="A156" s="18">
        <v>5</v>
      </c>
      <c r="B156" s="68"/>
      <c r="C156" s="18" t="s">
        <v>5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f t="shared" si="142"/>
        <v>0</v>
      </c>
    </row>
    <row r="157" spans="1:10" ht="31.5" x14ac:dyDescent="0.25">
      <c r="A157" s="10">
        <v>1</v>
      </c>
      <c r="B157" s="66" t="s">
        <v>160</v>
      </c>
      <c r="C157" s="10" t="s">
        <v>1</v>
      </c>
      <c r="D157" s="7">
        <f>SUM(D158:D161)</f>
        <v>885</v>
      </c>
      <c r="E157" s="7">
        <f t="shared" ref="E157:J157" si="143">SUM(E158:E161)</f>
        <v>165</v>
      </c>
      <c r="F157" s="7">
        <f t="shared" si="143"/>
        <v>165</v>
      </c>
      <c r="G157" s="7">
        <f t="shared" si="143"/>
        <v>0</v>
      </c>
      <c r="H157" s="7">
        <f t="shared" si="143"/>
        <v>0</v>
      </c>
      <c r="I157" s="7">
        <f t="shared" si="143"/>
        <v>0</v>
      </c>
      <c r="J157" s="7">
        <f t="shared" si="143"/>
        <v>1215</v>
      </c>
    </row>
    <row r="158" spans="1:10" ht="15.75" x14ac:dyDescent="0.25">
      <c r="A158" s="10">
        <v>2</v>
      </c>
      <c r="B158" s="67"/>
      <c r="C158" s="10" t="s">
        <v>2</v>
      </c>
      <c r="D158" s="7">
        <v>885</v>
      </c>
      <c r="E158" s="7">
        <v>165</v>
      </c>
      <c r="F158" s="7">
        <v>165</v>
      </c>
      <c r="G158" s="7">
        <v>0</v>
      </c>
      <c r="H158" s="7">
        <v>0</v>
      </c>
      <c r="I158" s="7">
        <v>0</v>
      </c>
      <c r="J158" s="7">
        <f>SUM(D158:I158)</f>
        <v>1215</v>
      </c>
    </row>
    <row r="159" spans="1:10" ht="15.75" x14ac:dyDescent="0.25">
      <c r="A159" s="10">
        <v>3</v>
      </c>
      <c r="B159" s="67"/>
      <c r="C159" s="10" t="s">
        <v>3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f t="shared" ref="J159:J161" si="144">SUM(D159:I159)</f>
        <v>0</v>
      </c>
    </row>
    <row r="160" spans="1:10" ht="15.75" x14ac:dyDescent="0.25">
      <c r="A160" s="10">
        <v>4</v>
      </c>
      <c r="B160" s="67"/>
      <c r="C160" s="10" t="s">
        <v>4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f t="shared" si="144"/>
        <v>0</v>
      </c>
    </row>
    <row r="161" spans="1:11" ht="15.75" x14ac:dyDescent="0.25">
      <c r="A161" s="10">
        <v>5</v>
      </c>
      <c r="B161" s="68"/>
      <c r="C161" s="10" t="s">
        <v>5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f t="shared" si="144"/>
        <v>0</v>
      </c>
    </row>
    <row r="162" spans="1:11" ht="31.5" x14ac:dyDescent="0.25">
      <c r="A162" s="10">
        <v>1</v>
      </c>
      <c r="B162" s="66" t="s">
        <v>161</v>
      </c>
      <c r="C162" s="10" t="s">
        <v>1</v>
      </c>
      <c r="D162" s="7">
        <f>SUM(D163:D166)</f>
        <v>1609.1</v>
      </c>
      <c r="E162" s="7">
        <f t="shared" ref="E162:J162" si="145">SUM(E163:E166)</f>
        <v>670</v>
      </c>
      <c r="F162" s="7">
        <f t="shared" si="145"/>
        <v>670</v>
      </c>
      <c r="G162" s="7">
        <f t="shared" si="145"/>
        <v>0</v>
      </c>
      <c r="H162" s="7">
        <f t="shared" si="145"/>
        <v>0</v>
      </c>
      <c r="I162" s="7">
        <f t="shared" si="145"/>
        <v>0</v>
      </c>
      <c r="J162" s="7">
        <f t="shared" si="145"/>
        <v>2949.1000000000004</v>
      </c>
    </row>
    <row r="163" spans="1:11" ht="15.75" x14ac:dyDescent="0.25">
      <c r="A163" s="10">
        <v>2</v>
      </c>
      <c r="B163" s="67"/>
      <c r="C163" s="10" t="s">
        <v>2</v>
      </c>
      <c r="D163" s="7">
        <v>952.9</v>
      </c>
      <c r="E163" s="7">
        <v>670</v>
      </c>
      <c r="F163" s="7">
        <v>670</v>
      </c>
      <c r="G163" s="7">
        <v>0</v>
      </c>
      <c r="H163" s="7">
        <v>0</v>
      </c>
      <c r="I163" s="7">
        <v>0</v>
      </c>
      <c r="J163" s="7">
        <f>SUM(D163:I163)</f>
        <v>2292.9</v>
      </c>
    </row>
    <row r="164" spans="1:11" ht="15.75" x14ac:dyDescent="0.25">
      <c r="A164" s="10">
        <v>3</v>
      </c>
      <c r="B164" s="67"/>
      <c r="C164" s="10" t="s">
        <v>3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f t="shared" ref="J164:J166" si="146">SUM(D164:I164)</f>
        <v>0</v>
      </c>
    </row>
    <row r="165" spans="1:11" ht="15.75" x14ac:dyDescent="0.25">
      <c r="A165" s="10">
        <v>4</v>
      </c>
      <c r="B165" s="67"/>
      <c r="C165" s="10" t="s">
        <v>4</v>
      </c>
      <c r="D165" s="7">
        <v>656.2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f t="shared" si="146"/>
        <v>656.2</v>
      </c>
    </row>
    <row r="166" spans="1:11" ht="15.75" x14ac:dyDescent="0.25">
      <c r="A166" s="10">
        <v>5</v>
      </c>
      <c r="B166" s="68"/>
      <c r="C166" s="10" t="s">
        <v>5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f t="shared" si="146"/>
        <v>0</v>
      </c>
    </row>
    <row r="167" spans="1:11" ht="31.5" x14ac:dyDescent="0.25">
      <c r="A167" s="18">
        <v>1</v>
      </c>
      <c r="B167" s="66" t="s">
        <v>162</v>
      </c>
      <c r="C167" s="18" t="s">
        <v>1</v>
      </c>
      <c r="D167" s="7">
        <f>SUM(D168:D171)</f>
        <v>768.8</v>
      </c>
      <c r="E167" s="7">
        <f t="shared" ref="E167:J167" si="147">SUM(E168:E171)</f>
        <v>196.12</v>
      </c>
      <c r="F167" s="7">
        <f t="shared" si="147"/>
        <v>196.12</v>
      </c>
      <c r="G167" s="7">
        <f t="shared" si="147"/>
        <v>0</v>
      </c>
      <c r="H167" s="7">
        <f t="shared" si="147"/>
        <v>0</v>
      </c>
      <c r="I167" s="7">
        <f t="shared" si="147"/>
        <v>0</v>
      </c>
      <c r="J167" s="7">
        <f t="shared" si="147"/>
        <v>1161.04</v>
      </c>
    </row>
    <row r="168" spans="1:11" ht="15.75" x14ac:dyDescent="0.25">
      <c r="A168" s="18">
        <v>2</v>
      </c>
      <c r="B168" s="67"/>
      <c r="C168" s="18" t="s">
        <v>2</v>
      </c>
      <c r="D168" s="7">
        <v>768.8</v>
      </c>
      <c r="E168" s="7">
        <v>196.12</v>
      </c>
      <c r="F168" s="7">
        <v>196.12</v>
      </c>
      <c r="G168" s="7">
        <f>G298</f>
        <v>0</v>
      </c>
      <c r="H168" s="7">
        <f>H298</f>
        <v>0</v>
      </c>
      <c r="I168" s="7">
        <f>I298</f>
        <v>0</v>
      </c>
      <c r="J168" s="7">
        <f>SUM(D168:I168)</f>
        <v>1161.04</v>
      </c>
    </row>
    <row r="169" spans="1:11" ht="15.75" x14ac:dyDescent="0.25">
      <c r="A169" s="18">
        <v>3</v>
      </c>
      <c r="B169" s="67"/>
      <c r="C169" s="18" t="s">
        <v>3</v>
      </c>
      <c r="D169" s="7">
        <f t="shared" ref="D169:I169" si="148">D299</f>
        <v>0</v>
      </c>
      <c r="E169" s="7">
        <f t="shared" si="148"/>
        <v>0</v>
      </c>
      <c r="F169" s="7">
        <f t="shared" si="148"/>
        <v>0</v>
      </c>
      <c r="G169" s="7">
        <f t="shared" si="148"/>
        <v>0</v>
      </c>
      <c r="H169" s="7">
        <f t="shared" si="148"/>
        <v>0</v>
      </c>
      <c r="I169" s="7">
        <f t="shared" si="148"/>
        <v>0</v>
      </c>
      <c r="J169" s="7">
        <f t="shared" ref="J169:J171" si="149">SUM(D169:I169)</f>
        <v>0</v>
      </c>
    </row>
    <row r="170" spans="1:11" ht="15.75" x14ac:dyDescent="0.25">
      <c r="A170" s="18">
        <v>4</v>
      </c>
      <c r="B170" s="67"/>
      <c r="C170" s="18" t="s">
        <v>4</v>
      </c>
      <c r="D170" s="7">
        <f t="shared" ref="D170:I170" si="150">D300</f>
        <v>0</v>
      </c>
      <c r="E170" s="7">
        <f t="shared" si="150"/>
        <v>0</v>
      </c>
      <c r="F170" s="7">
        <f t="shared" si="150"/>
        <v>0</v>
      </c>
      <c r="G170" s="7">
        <f t="shared" si="150"/>
        <v>0</v>
      </c>
      <c r="H170" s="7">
        <f t="shared" si="150"/>
        <v>0</v>
      </c>
      <c r="I170" s="7">
        <f t="shared" si="150"/>
        <v>0</v>
      </c>
      <c r="J170" s="7">
        <f t="shared" si="149"/>
        <v>0</v>
      </c>
    </row>
    <row r="171" spans="1:11" ht="15.75" x14ac:dyDescent="0.25">
      <c r="A171" s="18">
        <v>5</v>
      </c>
      <c r="B171" s="68"/>
      <c r="C171" s="18" t="s">
        <v>5</v>
      </c>
      <c r="D171" s="7">
        <f t="shared" ref="D171:I171" si="151">D301</f>
        <v>0</v>
      </c>
      <c r="E171" s="7">
        <f t="shared" si="151"/>
        <v>0</v>
      </c>
      <c r="F171" s="7">
        <f t="shared" si="151"/>
        <v>0</v>
      </c>
      <c r="G171" s="7">
        <f t="shared" si="151"/>
        <v>0</v>
      </c>
      <c r="H171" s="7">
        <f t="shared" si="151"/>
        <v>0</v>
      </c>
      <c r="I171" s="7">
        <f t="shared" si="151"/>
        <v>0</v>
      </c>
      <c r="J171" s="7">
        <f t="shared" si="149"/>
        <v>0</v>
      </c>
    </row>
    <row r="172" spans="1:11" s="15" customFormat="1" ht="31.5" x14ac:dyDescent="0.25">
      <c r="A172" s="12">
        <v>1</v>
      </c>
      <c r="B172" s="69" t="s">
        <v>182</v>
      </c>
      <c r="C172" s="12" t="s">
        <v>1</v>
      </c>
      <c r="D172" s="13">
        <f>SUM(D173:D176)</f>
        <v>1000</v>
      </c>
      <c r="E172" s="13">
        <f t="shared" ref="E172:J172" si="152">SUM(E173:E176)</f>
        <v>1500</v>
      </c>
      <c r="F172" s="13">
        <f t="shared" si="152"/>
        <v>1500</v>
      </c>
      <c r="G172" s="13">
        <f t="shared" si="152"/>
        <v>0</v>
      </c>
      <c r="H172" s="13">
        <f t="shared" si="152"/>
        <v>0</v>
      </c>
      <c r="I172" s="13">
        <f t="shared" si="152"/>
        <v>0</v>
      </c>
      <c r="J172" s="13">
        <f t="shared" si="152"/>
        <v>4000</v>
      </c>
      <c r="K172" s="14" t="s">
        <v>54</v>
      </c>
    </row>
    <row r="173" spans="1:11" s="15" customFormat="1" ht="15.75" x14ac:dyDescent="0.25">
      <c r="A173" s="12">
        <v>2</v>
      </c>
      <c r="B173" s="70"/>
      <c r="C173" s="12" t="s">
        <v>2</v>
      </c>
      <c r="D173" s="16">
        <f>D178</f>
        <v>1000</v>
      </c>
      <c r="E173" s="16">
        <f t="shared" ref="E173:I173" si="153">E178</f>
        <v>1500</v>
      </c>
      <c r="F173" s="16">
        <f t="shared" si="153"/>
        <v>1500</v>
      </c>
      <c r="G173" s="16">
        <f t="shared" si="153"/>
        <v>0</v>
      </c>
      <c r="H173" s="16">
        <f t="shared" si="153"/>
        <v>0</v>
      </c>
      <c r="I173" s="16">
        <f t="shared" si="153"/>
        <v>0</v>
      </c>
      <c r="J173" s="16">
        <f>SUM(D173:I173)</f>
        <v>4000</v>
      </c>
      <c r="K173" s="14"/>
    </row>
    <row r="174" spans="1:11" s="15" customFormat="1" ht="15.75" x14ac:dyDescent="0.25">
      <c r="A174" s="12">
        <v>3</v>
      </c>
      <c r="B174" s="70"/>
      <c r="C174" s="12" t="s">
        <v>3</v>
      </c>
      <c r="D174" s="16">
        <f t="shared" ref="D174:I174" si="154">D179</f>
        <v>0</v>
      </c>
      <c r="E174" s="16">
        <f t="shared" si="154"/>
        <v>0</v>
      </c>
      <c r="F174" s="16">
        <f t="shared" si="154"/>
        <v>0</v>
      </c>
      <c r="G174" s="16">
        <f t="shared" si="154"/>
        <v>0</v>
      </c>
      <c r="H174" s="16">
        <f t="shared" si="154"/>
        <v>0</v>
      </c>
      <c r="I174" s="16">
        <f t="shared" si="154"/>
        <v>0</v>
      </c>
      <c r="J174" s="16">
        <f t="shared" ref="J174:J176" si="155">SUM(D174:I174)</f>
        <v>0</v>
      </c>
      <c r="K174" s="14"/>
    </row>
    <row r="175" spans="1:11" s="15" customFormat="1" ht="15.75" x14ac:dyDescent="0.25">
      <c r="A175" s="12">
        <v>4</v>
      </c>
      <c r="B175" s="70"/>
      <c r="C175" s="12" t="s">
        <v>4</v>
      </c>
      <c r="D175" s="16">
        <f t="shared" ref="D175:I175" si="156">D180</f>
        <v>0</v>
      </c>
      <c r="E175" s="16">
        <f t="shared" si="156"/>
        <v>0</v>
      </c>
      <c r="F175" s="16">
        <f t="shared" si="156"/>
        <v>0</v>
      </c>
      <c r="G175" s="16">
        <f t="shared" si="156"/>
        <v>0</v>
      </c>
      <c r="H175" s="16">
        <f t="shared" si="156"/>
        <v>0</v>
      </c>
      <c r="I175" s="16">
        <f t="shared" si="156"/>
        <v>0</v>
      </c>
      <c r="J175" s="16">
        <f t="shared" si="155"/>
        <v>0</v>
      </c>
      <c r="K175" s="14"/>
    </row>
    <row r="176" spans="1:11" s="15" customFormat="1" ht="15.75" x14ac:dyDescent="0.25">
      <c r="A176" s="12">
        <v>5</v>
      </c>
      <c r="B176" s="71"/>
      <c r="C176" s="12" t="s">
        <v>5</v>
      </c>
      <c r="D176" s="16">
        <f t="shared" ref="D176:I176" si="157">D181</f>
        <v>0</v>
      </c>
      <c r="E176" s="16">
        <f t="shared" si="157"/>
        <v>0</v>
      </c>
      <c r="F176" s="16">
        <f t="shared" si="157"/>
        <v>0</v>
      </c>
      <c r="G176" s="16">
        <f t="shared" si="157"/>
        <v>0</v>
      </c>
      <c r="H176" s="16">
        <f t="shared" si="157"/>
        <v>0</v>
      </c>
      <c r="I176" s="16">
        <f t="shared" si="157"/>
        <v>0</v>
      </c>
      <c r="J176" s="16">
        <f t="shared" si="155"/>
        <v>0</v>
      </c>
      <c r="K176" s="14"/>
    </row>
    <row r="177" spans="1:11" ht="31.5" x14ac:dyDescent="0.25">
      <c r="A177" s="39">
        <v>1</v>
      </c>
      <c r="B177" s="66" t="s">
        <v>57</v>
      </c>
      <c r="C177" s="10" t="s">
        <v>1</v>
      </c>
      <c r="D177" s="7">
        <f>SUM(D178:D181)</f>
        <v>1000</v>
      </c>
      <c r="E177" s="7">
        <f t="shared" ref="E177:J177" si="158">SUM(E178:E181)</f>
        <v>1500</v>
      </c>
      <c r="F177" s="7">
        <f t="shared" si="158"/>
        <v>1500</v>
      </c>
      <c r="G177" s="7">
        <f t="shared" si="158"/>
        <v>0</v>
      </c>
      <c r="H177" s="7">
        <f t="shared" si="158"/>
        <v>0</v>
      </c>
      <c r="I177" s="7">
        <f t="shared" si="158"/>
        <v>0</v>
      </c>
      <c r="J177" s="7">
        <f t="shared" si="158"/>
        <v>4000</v>
      </c>
    </row>
    <row r="178" spans="1:11" ht="15.75" x14ac:dyDescent="0.25">
      <c r="A178" s="39">
        <v>2</v>
      </c>
      <c r="B178" s="67"/>
      <c r="C178" s="10" t="s">
        <v>2</v>
      </c>
      <c r="D178" s="7">
        <v>1000</v>
      </c>
      <c r="E178" s="7">
        <v>1500</v>
      </c>
      <c r="F178" s="7">
        <v>1500</v>
      </c>
      <c r="G178" s="7">
        <v>0</v>
      </c>
      <c r="H178" s="7">
        <v>0</v>
      </c>
      <c r="I178" s="7">
        <v>0</v>
      </c>
      <c r="J178" s="7">
        <f>SUM(D178:I178)</f>
        <v>4000</v>
      </c>
    </row>
    <row r="179" spans="1:11" ht="15.75" x14ac:dyDescent="0.25">
      <c r="A179" s="39">
        <v>3</v>
      </c>
      <c r="B179" s="67"/>
      <c r="C179" s="10" t="s">
        <v>3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f t="shared" ref="J179:J181" si="159">SUM(D179:I179)</f>
        <v>0</v>
      </c>
    </row>
    <row r="180" spans="1:11" ht="15.75" x14ac:dyDescent="0.25">
      <c r="A180" s="39">
        <v>4</v>
      </c>
      <c r="B180" s="67"/>
      <c r="C180" s="10" t="s">
        <v>4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f t="shared" si="159"/>
        <v>0</v>
      </c>
    </row>
    <row r="181" spans="1:11" ht="15.75" x14ac:dyDescent="0.25">
      <c r="A181" s="39">
        <v>5</v>
      </c>
      <c r="B181" s="68"/>
      <c r="C181" s="10" t="s">
        <v>5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f t="shared" si="159"/>
        <v>0</v>
      </c>
    </row>
    <row r="182" spans="1:11" s="15" customFormat="1" ht="31.5" x14ac:dyDescent="0.25">
      <c r="A182" s="12">
        <v>1</v>
      </c>
      <c r="B182" s="69" t="s">
        <v>183</v>
      </c>
      <c r="C182" s="12" t="s">
        <v>1</v>
      </c>
      <c r="D182" s="13">
        <f>SUM(D183:D186)</f>
        <v>528</v>
      </c>
      <c r="E182" s="13">
        <f t="shared" ref="E182:J182" si="160">SUM(E183:E186)</f>
        <v>0</v>
      </c>
      <c r="F182" s="13">
        <f t="shared" si="160"/>
        <v>0</v>
      </c>
      <c r="G182" s="13">
        <f t="shared" si="160"/>
        <v>0</v>
      </c>
      <c r="H182" s="13">
        <f t="shared" si="160"/>
        <v>0</v>
      </c>
      <c r="I182" s="13">
        <f t="shared" si="160"/>
        <v>0</v>
      </c>
      <c r="J182" s="13">
        <f t="shared" si="160"/>
        <v>528</v>
      </c>
      <c r="K182" s="14" t="s">
        <v>54</v>
      </c>
    </row>
    <row r="183" spans="1:11" s="15" customFormat="1" ht="15.75" x14ac:dyDescent="0.25">
      <c r="A183" s="12">
        <v>2</v>
      </c>
      <c r="B183" s="70"/>
      <c r="C183" s="12" t="s">
        <v>2</v>
      </c>
      <c r="D183" s="16">
        <f>D187+D192+D197</f>
        <v>528</v>
      </c>
      <c r="E183" s="16">
        <f t="shared" ref="E183:I183" si="161">E198</f>
        <v>0</v>
      </c>
      <c r="F183" s="16">
        <f t="shared" si="161"/>
        <v>0</v>
      </c>
      <c r="G183" s="16">
        <f t="shared" si="161"/>
        <v>0</v>
      </c>
      <c r="H183" s="16">
        <f t="shared" si="161"/>
        <v>0</v>
      </c>
      <c r="I183" s="16">
        <f t="shared" si="161"/>
        <v>0</v>
      </c>
      <c r="J183" s="16">
        <f>SUM(D183:I183)</f>
        <v>528</v>
      </c>
      <c r="K183" s="14"/>
    </row>
    <row r="184" spans="1:11" s="15" customFormat="1" ht="15.75" x14ac:dyDescent="0.25">
      <c r="A184" s="12">
        <v>3</v>
      </c>
      <c r="B184" s="70"/>
      <c r="C184" s="12" t="s">
        <v>3</v>
      </c>
      <c r="D184" s="16">
        <f t="shared" ref="D184:I184" si="162">D199</f>
        <v>0</v>
      </c>
      <c r="E184" s="16">
        <f t="shared" si="162"/>
        <v>0</v>
      </c>
      <c r="F184" s="16">
        <f t="shared" si="162"/>
        <v>0</v>
      </c>
      <c r="G184" s="16">
        <f t="shared" si="162"/>
        <v>0</v>
      </c>
      <c r="H184" s="16">
        <f t="shared" si="162"/>
        <v>0</v>
      </c>
      <c r="I184" s="16">
        <f t="shared" si="162"/>
        <v>0</v>
      </c>
      <c r="J184" s="16">
        <f t="shared" ref="J184:J186" si="163">SUM(D184:I184)</f>
        <v>0</v>
      </c>
      <c r="K184" s="14"/>
    </row>
    <row r="185" spans="1:11" s="15" customFormat="1" ht="15.75" x14ac:dyDescent="0.25">
      <c r="A185" s="12">
        <v>4</v>
      </c>
      <c r="B185" s="70"/>
      <c r="C185" s="12" t="s">
        <v>4</v>
      </c>
      <c r="D185" s="16">
        <f t="shared" ref="D185:I185" si="164">D200</f>
        <v>0</v>
      </c>
      <c r="E185" s="16">
        <f t="shared" si="164"/>
        <v>0</v>
      </c>
      <c r="F185" s="16">
        <f t="shared" si="164"/>
        <v>0</v>
      </c>
      <c r="G185" s="16">
        <f t="shared" si="164"/>
        <v>0</v>
      </c>
      <c r="H185" s="16">
        <f t="shared" si="164"/>
        <v>0</v>
      </c>
      <c r="I185" s="16">
        <f t="shared" si="164"/>
        <v>0</v>
      </c>
      <c r="J185" s="16">
        <f t="shared" si="163"/>
        <v>0</v>
      </c>
      <c r="K185" s="14"/>
    </row>
    <row r="186" spans="1:11" s="15" customFormat="1" ht="15.75" x14ac:dyDescent="0.25">
      <c r="A186" s="12">
        <v>5</v>
      </c>
      <c r="B186" s="71"/>
      <c r="C186" s="12" t="s">
        <v>5</v>
      </c>
      <c r="D186" s="16">
        <f t="shared" ref="D186:I186" si="165">D201</f>
        <v>0</v>
      </c>
      <c r="E186" s="16">
        <f t="shared" si="165"/>
        <v>0</v>
      </c>
      <c r="F186" s="16">
        <f t="shared" si="165"/>
        <v>0</v>
      </c>
      <c r="G186" s="16">
        <f t="shared" si="165"/>
        <v>0</v>
      </c>
      <c r="H186" s="16">
        <f t="shared" si="165"/>
        <v>0</v>
      </c>
      <c r="I186" s="16">
        <f t="shared" si="165"/>
        <v>0</v>
      </c>
      <c r="J186" s="16">
        <f t="shared" si="163"/>
        <v>0</v>
      </c>
      <c r="K186" s="14"/>
    </row>
    <row r="187" spans="1:11" s="15" customFormat="1" ht="27" customHeight="1" x14ac:dyDescent="0.25">
      <c r="A187" s="39">
        <v>1</v>
      </c>
      <c r="B187" s="66" t="s">
        <v>193</v>
      </c>
      <c r="C187" s="12" t="s">
        <v>1</v>
      </c>
      <c r="D187" s="16">
        <f>D188</f>
        <v>324.39999999999998</v>
      </c>
      <c r="E187" s="16">
        <f t="shared" ref="E187:I187" si="166">E188</f>
        <v>0</v>
      </c>
      <c r="F187" s="16">
        <f t="shared" si="166"/>
        <v>0</v>
      </c>
      <c r="G187" s="16">
        <f t="shared" si="166"/>
        <v>0</v>
      </c>
      <c r="H187" s="16">
        <f t="shared" si="166"/>
        <v>0</v>
      </c>
      <c r="I187" s="16">
        <f t="shared" si="166"/>
        <v>0</v>
      </c>
      <c r="J187" s="16">
        <f>D187+E187+F187+G187+H187+I187</f>
        <v>324.39999999999998</v>
      </c>
      <c r="K187" s="14"/>
    </row>
    <row r="188" spans="1:11" s="15" customFormat="1" ht="15.75" x14ac:dyDescent="0.25">
      <c r="A188" s="39">
        <v>2</v>
      </c>
      <c r="B188" s="67"/>
      <c r="C188" s="12" t="s">
        <v>2</v>
      </c>
      <c r="D188" s="16">
        <v>324.39999999999998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f t="shared" ref="J188:J201" si="167">D188+E188+F188+G188+H188+I188</f>
        <v>324.39999999999998</v>
      </c>
      <c r="K188" s="14"/>
    </row>
    <row r="189" spans="1:11" s="15" customFormat="1" ht="15.75" x14ac:dyDescent="0.25">
      <c r="A189" s="39">
        <v>3</v>
      </c>
      <c r="B189" s="67"/>
      <c r="C189" s="12" t="s">
        <v>3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f t="shared" si="167"/>
        <v>0</v>
      </c>
      <c r="K189" s="14"/>
    </row>
    <row r="190" spans="1:11" s="15" customFormat="1" ht="15.75" x14ac:dyDescent="0.25">
      <c r="A190" s="39">
        <v>4</v>
      </c>
      <c r="B190" s="67"/>
      <c r="C190" s="12" t="s">
        <v>4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f t="shared" si="167"/>
        <v>0</v>
      </c>
      <c r="K190" s="14"/>
    </row>
    <row r="191" spans="1:11" s="15" customFormat="1" ht="15.75" x14ac:dyDescent="0.25">
      <c r="A191" s="39">
        <v>5</v>
      </c>
      <c r="B191" s="67"/>
      <c r="C191" s="12" t="s">
        <v>5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f t="shared" si="167"/>
        <v>0</v>
      </c>
      <c r="K191" s="14"/>
    </row>
    <row r="192" spans="1:11" s="15" customFormat="1" ht="31.5" x14ac:dyDescent="0.25">
      <c r="A192" s="39">
        <v>1</v>
      </c>
      <c r="B192" s="67" t="s">
        <v>195</v>
      </c>
      <c r="C192" s="12" t="s">
        <v>1</v>
      </c>
      <c r="D192" s="16">
        <f>D193</f>
        <v>191.1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f t="shared" si="167"/>
        <v>191.1</v>
      </c>
      <c r="K192" s="14"/>
    </row>
    <row r="193" spans="1:11" s="15" customFormat="1" ht="15.75" x14ac:dyDescent="0.25">
      <c r="A193" s="39">
        <v>2</v>
      </c>
      <c r="B193" s="67"/>
      <c r="C193" s="12" t="s">
        <v>2</v>
      </c>
      <c r="D193" s="16">
        <v>191.1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f t="shared" si="167"/>
        <v>191.1</v>
      </c>
      <c r="K193" s="14"/>
    </row>
    <row r="194" spans="1:11" s="15" customFormat="1" ht="15.75" x14ac:dyDescent="0.25">
      <c r="A194" s="39">
        <v>3</v>
      </c>
      <c r="B194" s="67"/>
      <c r="C194" s="12" t="s">
        <v>3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f t="shared" si="167"/>
        <v>0</v>
      </c>
      <c r="K194" s="14"/>
    </row>
    <row r="195" spans="1:11" s="15" customFormat="1" ht="15.75" x14ac:dyDescent="0.25">
      <c r="A195" s="39">
        <v>4</v>
      </c>
      <c r="B195" s="67"/>
      <c r="C195" s="12" t="s">
        <v>4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f t="shared" si="167"/>
        <v>0</v>
      </c>
      <c r="K195" s="14"/>
    </row>
    <row r="196" spans="1:11" s="15" customFormat="1" ht="18.75" customHeight="1" x14ac:dyDescent="0.25">
      <c r="A196" s="39">
        <v>5</v>
      </c>
      <c r="B196" s="68"/>
      <c r="C196" s="12" t="s">
        <v>5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f t="shared" si="167"/>
        <v>0</v>
      </c>
      <c r="K196" s="14"/>
    </row>
    <row r="197" spans="1:11" ht="31.5" x14ac:dyDescent="0.25">
      <c r="A197" s="39">
        <v>1</v>
      </c>
      <c r="B197" s="66" t="s">
        <v>194</v>
      </c>
      <c r="C197" s="18" t="s">
        <v>1</v>
      </c>
      <c r="D197" s="7">
        <f>SUM(D198:D201)</f>
        <v>12.5</v>
      </c>
      <c r="E197" s="7">
        <f t="shared" ref="E197:I197" si="168">SUM(E198:E201)</f>
        <v>0</v>
      </c>
      <c r="F197" s="7">
        <f t="shared" si="168"/>
        <v>0</v>
      </c>
      <c r="G197" s="7">
        <f t="shared" si="168"/>
        <v>0</v>
      </c>
      <c r="H197" s="7">
        <f t="shared" si="168"/>
        <v>0</v>
      </c>
      <c r="I197" s="7">
        <f t="shared" si="168"/>
        <v>0</v>
      </c>
      <c r="J197" s="16">
        <f t="shared" si="167"/>
        <v>12.5</v>
      </c>
    </row>
    <row r="198" spans="1:11" ht="15.75" x14ac:dyDescent="0.25">
      <c r="A198" s="39">
        <v>2</v>
      </c>
      <c r="B198" s="67"/>
      <c r="C198" s="18" t="s">
        <v>2</v>
      </c>
      <c r="D198" s="7">
        <v>12.5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16">
        <f t="shared" si="167"/>
        <v>12.5</v>
      </c>
    </row>
    <row r="199" spans="1:11" ht="15.75" x14ac:dyDescent="0.25">
      <c r="A199" s="39">
        <v>3</v>
      </c>
      <c r="B199" s="67"/>
      <c r="C199" s="18" t="s">
        <v>3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16">
        <f t="shared" si="167"/>
        <v>0</v>
      </c>
    </row>
    <row r="200" spans="1:11" ht="15.75" x14ac:dyDescent="0.25">
      <c r="A200" s="39">
        <v>4</v>
      </c>
      <c r="B200" s="67"/>
      <c r="C200" s="18" t="s">
        <v>4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16">
        <f t="shared" si="167"/>
        <v>0</v>
      </c>
    </row>
    <row r="201" spans="1:11" ht="15.75" x14ac:dyDescent="0.25">
      <c r="A201" s="39">
        <v>5</v>
      </c>
      <c r="B201" s="68"/>
      <c r="C201" s="18" t="s">
        <v>5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16">
        <f t="shared" si="167"/>
        <v>0</v>
      </c>
    </row>
    <row r="202" spans="1:11" s="15" customFormat="1" ht="31.5" x14ac:dyDescent="0.25">
      <c r="A202" s="12">
        <v>1</v>
      </c>
      <c r="B202" s="69" t="s">
        <v>59</v>
      </c>
      <c r="C202" s="12" t="s">
        <v>1</v>
      </c>
      <c r="D202" s="13">
        <f>SUM(D203:D206)</f>
        <v>799.8</v>
      </c>
      <c r="E202" s="13">
        <f t="shared" ref="E202:J202" si="169">SUM(E203:E206)</f>
        <v>799.8</v>
      </c>
      <c r="F202" s="13">
        <f t="shared" si="169"/>
        <v>799.8</v>
      </c>
      <c r="G202" s="13">
        <f t="shared" si="169"/>
        <v>0</v>
      </c>
      <c r="H202" s="13">
        <f t="shared" si="169"/>
        <v>0</v>
      </c>
      <c r="I202" s="13">
        <f t="shared" si="169"/>
        <v>0</v>
      </c>
      <c r="J202" s="13">
        <f t="shared" si="169"/>
        <v>2399.3999999999996</v>
      </c>
      <c r="K202" s="14" t="s">
        <v>58</v>
      </c>
    </row>
    <row r="203" spans="1:11" s="15" customFormat="1" ht="15.75" x14ac:dyDescent="0.25">
      <c r="A203" s="12">
        <v>2</v>
      </c>
      <c r="B203" s="70"/>
      <c r="C203" s="12" t="s">
        <v>2</v>
      </c>
      <c r="D203" s="16">
        <f>D208</f>
        <v>0</v>
      </c>
      <c r="E203" s="16">
        <f t="shared" ref="E203:I203" si="170">E208</f>
        <v>0</v>
      </c>
      <c r="F203" s="16">
        <f t="shared" si="170"/>
        <v>0</v>
      </c>
      <c r="G203" s="16">
        <f t="shared" si="170"/>
        <v>0</v>
      </c>
      <c r="H203" s="16">
        <f t="shared" si="170"/>
        <v>0</v>
      </c>
      <c r="I203" s="16">
        <f t="shared" si="170"/>
        <v>0</v>
      </c>
      <c r="J203" s="16">
        <f>SUM(D203:I203)</f>
        <v>0</v>
      </c>
      <c r="K203" s="14"/>
    </row>
    <row r="204" spans="1:11" s="15" customFormat="1" ht="15.75" x14ac:dyDescent="0.25">
      <c r="A204" s="12">
        <v>3</v>
      </c>
      <c r="B204" s="70"/>
      <c r="C204" s="12" t="s">
        <v>3</v>
      </c>
      <c r="D204" s="16">
        <f t="shared" ref="D204:I204" si="171">D209</f>
        <v>0</v>
      </c>
      <c r="E204" s="16">
        <f t="shared" si="171"/>
        <v>0</v>
      </c>
      <c r="F204" s="16">
        <f t="shared" si="171"/>
        <v>0</v>
      </c>
      <c r="G204" s="16">
        <f t="shared" si="171"/>
        <v>0</v>
      </c>
      <c r="H204" s="16">
        <f t="shared" si="171"/>
        <v>0</v>
      </c>
      <c r="I204" s="16">
        <f t="shared" si="171"/>
        <v>0</v>
      </c>
      <c r="J204" s="16">
        <f t="shared" ref="J204:J206" si="172">SUM(D204:I204)</f>
        <v>0</v>
      </c>
      <c r="K204" s="14"/>
    </row>
    <row r="205" spans="1:11" s="15" customFormat="1" ht="15.75" x14ac:dyDescent="0.25">
      <c r="A205" s="12">
        <v>4</v>
      </c>
      <c r="B205" s="70"/>
      <c r="C205" s="12" t="s">
        <v>4</v>
      </c>
      <c r="D205" s="16">
        <f t="shared" ref="D205:I205" si="173">D210</f>
        <v>799.8</v>
      </c>
      <c r="E205" s="16">
        <f t="shared" si="173"/>
        <v>799.8</v>
      </c>
      <c r="F205" s="16">
        <f t="shared" si="173"/>
        <v>799.8</v>
      </c>
      <c r="G205" s="16">
        <f t="shared" si="173"/>
        <v>0</v>
      </c>
      <c r="H205" s="16">
        <f t="shared" si="173"/>
        <v>0</v>
      </c>
      <c r="I205" s="16">
        <f t="shared" si="173"/>
        <v>0</v>
      </c>
      <c r="J205" s="16">
        <f t="shared" si="172"/>
        <v>2399.3999999999996</v>
      </c>
      <c r="K205" s="14"/>
    </row>
    <row r="206" spans="1:11" s="15" customFormat="1" ht="15.75" x14ac:dyDescent="0.25">
      <c r="A206" s="12">
        <v>5</v>
      </c>
      <c r="B206" s="71"/>
      <c r="C206" s="12" t="s">
        <v>5</v>
      </c>
      <c r="D206" s="16">
        <f t="shared" ref="D206:I206" si="174">D211</f>
        <v>0</v>
      </c>
      <c r="E206" s="16">
        <f t="shared" si="174"/>
        <v>0</v>
      </c>
      <c r="F206" s="16">
        <f t="shared" si="174"/>
        <v>0</v>
      </c>
      <c r="G206" s="16">
        <f t="shared" si="174"/>
        <v>0</v>
      </c>
      <c r="H206" s="16">
        <f t="shared" si="174"/>
        <v>0</v>
      </c>
      <c r="I206" s="16">
        <f t="shared" si="174"/>
        <v>0</v>
      </c>
      <c r="J206" s="16">
        <f t="shared" si="172"/>
        <v>0</v>
      </c>
      <c r="K206" s="14"/>
    </row>
    <row r="207" spans="1:11" ht="31.5" x14ac:dyDescent="0.25">
      <c r="A207" s="39">
        <v>1</v>
      </c>
      <c r="B207" s="66" t="s">
        <v>163</v>
      </c>
      <c r="C207" s="18" t="s">
        <v>1</v>
      </c>
      <c r="D207" s="7">
        <f>SUM(D208:D211)</f>
        <v>799.8</v>
      </c>
      <c r="E207" s="7">
        <f t="shared" ref="E207:J207" si="175">SUM(E208:E211)</f>
        <v>799.8</v>
      </c>
      <c r="F207" s="7">
        <f t="shared" si="175"/>
        <v>799.8</v>
      </c>
      <c r="G207" s="7">
        <f t="shared" si="175"/>
        <v>0</v>
      </c>
      <c r="H207" s="7">
        <f t="shared" si="175"/>
        <v>0</v>
      </c>
      <c r="I207" s="7">
        <f t="shared" si="175"/>
        <v>0</v>
      </c>
      <c r="J207" s="7">
        <f t="shared" si="175"/>
        <v>2399.3999999999996</v>
      </c>
    </row>
    <row r="208" spans="1:11" ht="21.6" customHeight="1" x14ac:dyDescent="0.25">
      <c r="A208" s="39">
        <v>2</v>
      </c>
      <c r="B208" s="67"/>
      <c r="C208" s="18" t="s">
        <v>2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f>SUM(D208:I208)</f>
        <v>0</v>
      </c>
    </row>
    <row r="209" spans="1:10" ht="21.6" customHeight="1" x14ac:dyDescent="0.25">
      <c r="A209" s="39">
        <v>3</v>
      </c>
      <c r="B209" s="67"/>
      <c r="C209" s="18" t="s">
        <v>3</v>
      </c>
      <c r="D209" s="7">
        <v>0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7">
        <f t="shared" ref="J209:J211" si="176">SUM(D209:I209)</f>
        <v>0</v>
      </c>
    </row>
    <row r="210" spans="1:10" ht="21.6" customHeight="1" x14ac:dyDescent="0.25">
      <c r="A210" s="39">
        <v>4</v>
      </c>
      <c r="B210" s="67"/>
      <c r="C210" s="18" t="s">
        <v>4</v>
      </c>
      <c r="D210" s="7">
        <v>799.8</v>
      </c>
      <c r="E210" s="7">
        <v>799.8</v>
      </c>
      <c r="F210" s="7">
        <v>799.8</v>
      </c>
      <c r="G210" s="7">
        <v>0</v>
      </c>
      <c r="H210" s="7">
        <v>0</v>
      </c>
      <c r="I210" s="7">
        <v>0</v>
      </c>
      <c r="J210" s="7">
        <f t="shared" si="176"/>
        <v>2399.3999999999996</v>
      </c>
    </row>
    <row r="211" spans="1:10" ht="21.6" customHeight="1" x14ac:dyDescent="0.25">
      <c r="A211" s="39">
        <v>5</v>
      </c>
      <c r="B211" s="68"/>
      <c r="C211" s="18" t="s">
        <v>5</v>
      </c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f t="shared" si="176"/>
        <v>0</v>
      </c>
    </row>
    <row r="212" spans="1:10" ht="36.75" customHeight="1" x14ac:dyDescent="0.25">
      <c r="A212" s="59" t="s">
        <v>149</v>
      </c>
      <c r="B212" s="59"/>
      <c r="C212" s="59"/>
      <c r="D212" s="59"/>
      <c r="E212" s="59"/>
      <c r="F212" s="59"/>
      <c r="G212" s="59"/>
      <c r="H212" s="59"/>
      <c r="I212" s="59"/>
      <c r="J212" s="59"/>
    </row>
  </sheetData>
  <mergeCells count="48">
    <mergeCell ref="B202:B206"/>
    <mergeCell ref="B207:B211"/>
    <mergeCell ref="B32:B36"/>
    <mergeCell ref="B182:B186"/>
    <mergeCell ref="B197:B201"/>
    <mergeCell ref="B137:B141"/>
    <mergeCell ref="B147:B151"/>
    <mergeCell ref="B152:B156"/>
    <mergeCell ref="B167:B171"/>
    <mergeCell ref="B127:B131"/>
    <mergeCell ref="B92:B96"/>
    <mergeCell ref="B57:B61"/>
    <mergeCell ref="B72:B76"/>
    <mergeCell ref="B187:B191"/>
    <mergeCell ref="B192:B196"/>
    <mergeCell ref="B27:B31"/>
    <mergeCell ref="B22:B26"/>
    <mergeCell ref="B172:B176"/>
    <mergeCell ref="B82:B86"/>
    <mergeCell ref="B97:B101"/>
    <mergeCell ref="B122:B126"/>
    <mergeCell ref="B132:B136"/>
    <mergeCell ref="B142:B146"/>
    <mergeCell ref="B157:B161"/>
    <mergeCell ref="B162:B166"/>
    <mergeCell ref="B102:B106"/>
    <mergeCell ref="B117:B121"/>
    <mergeCell ref="E1:J1"/>
    <mergeCell ref="A2:J2"/>
    <mergeCell ref="A4:A5"/>
    <mergeCell ref="B7:B11"/>
    <mergeCell ref="B12:B16"/>
    <mergeCell ref="A212:J212"/>
    <mergeCell ref="B4:B5"/>
    <mergeCell ref="C4:C5"/>
    <mergeCell ref="D4:J4"/>
    <mergeCell ref="B37:B41"/>
    <mergeCell ref="B47:B51"/>
    <mergeCell ref="B62:B66"/>
    <mergeCell ref="B67:B71"/>
    <mergeCell ref="B77:B81"/>
    <mergeCell ref="B87:B91"/>
    <mergeCell ref="B112:B116"/>
    <mergeCell ref="B177:B181"/>
    <mergeCell ref="B42:B46"/>
    <mergeCell ref="B52:B56"/>
    <mergeCell ref="B107:B111"/>
    <mergeCell ref="B17:B21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5" manualBreakCount="5">
    <brk id="36" max="9" man="1"/>
    <brk id="71" max="9" man="1"/>
    <brk id="101" max="9" man="1"/>
    <brk id="136" max="9" man="1"/>
    <brk id="17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view="pageBreakPreview" topLeftCell="A10" zoomScale="75" zoomScaleNormal="75" zoomScaleSheetLayoutView="75" workbookViewId="0">
      <selection activeCell="E17" sqref="E17:E18"/>
    </sheetView>
  </sheetViews>
  <sheetFormatPr defaultRowHeight="15" x14ac:dyDescent="0.25"/>
  <cols>
    <col min="1" max="1" width="6.7109375" style="19" customWidth="1"/>
    <col min="2" max="2" width="35.7109375" style="19" customWidth="1"/>
    <col min="3" max="3" width="26.28515625" style="19" customWidth="1"/>
    <col min="4" max="4" width="28.85546875" style="19" customWidth="1"/>
    <col min="5" max="5" width="34.42578125" style="19" customWidth="1"/>
    <col min="6" max="6" width="14" style="19" customWidth="1"/>
    <col min="7" max="7" width="16.5703125" style="19" customWidth="1"/>
    <col min="8" max="8" width="15.5703125" style="19" customWidth="1"/>
    <col min="9" max="11" width="14" style="19" customWidth="1"/>
  </cols>
  <sheetData>
    <row r="1" spans="1:11" ht="18" customHeight="1" x14ac:dyDescent="0.3">
      <c r="E1" s="72" t="s">
        <v>80</v>
      </c>
      <c r="F1" s="72"/>
      <c r="G1" s="72"/>
      <c r="H1" s="72"/>
      <c r="I1" s="72"/>
      <c r="J1" s="72"/>
      <c r="K1" s="72"/>
    </row>
    <row r="2" spans="1:11" ht="40.9" customHeight="1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 ht="18.75" x14ac:dyDescent="0.25">
      <c r="A3" s="1"/>
    </row>
    <row r="4" spans="1:11" ht="18.75" x14ac:dyDescent="0.25">
      <c r="A4" s="74" t="s">
        <v>6</v>
      </c>
      <c r="B4" s="76" t="s">
        <v>73</v>
      </c>
      <c r="C4" s="76" t="s">
        <v>74</v>
      </c>
      <c r="D4" s="76" t="s">
        <v>75</v>
      </c>
      <c r="E4" s="76" t="s">
        <v>76</v>
      </c>
      <c r="F4" s="76" t="s">
        <v>32</v>
      </c>
      <c r="G4" s="76"/>
      <c r="H4" s="76"/>
      <c r="I4" s="76"/>
      <c r="J4" s="76"/>
      <c r="K4" s="76"/>
    </row>
    <row r="5" spans="1:11" ht="18.75" x14ac:dyDescent="0.25">
      <c r="A5" s="75"/>
      <c r="B5" s="76"/>
      <c r="C5" s="76"/>
      <c r="D5" s="76"/>
      <c r="E5" s="76"/>
      <c r="F5" s="20">
        <v>2025</v>
      </c>
      <c r="G5" s="20">
        <v>2026</v>
      </c>
      <c r="H5" s="20">
        <v>2027</v>
      </c>
      <c r="I5" s="20">
        <v>2028</v>
      </c>
      <c r="J5" s="20">
        <v>2029</v>
      </c>
      <c r="K5" s="20">
        <v>2030</v>
      </c>
    </row>
    <row r="6" spans="1:11" ht="18.75" x14ac:dyDescent="0.25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</row>
    <row r="7" spans="1:11" ht="18.75" x14ac:dyDescent="0.25">
      <c r="A7" s="21" t="s">
        <v>77</v>
      </c>
      <c r="B7" s="79" t="s">
        <v>81</v>
      </c>
      <c r="C7" s="80"/>
      <c r="D7" s="81"/>
      <c r="E7" s="82"/>
      <c r="F7" s="22">
        <f>F8</f>
        <v>0</v>
      </c>
      <c r="G7" s="22">
        <f t="shared" ref="G7:K7" si="0">G8</f>
        <v>0</v>
      </c>
      <c r="H7" s="22">
        <f t="shared" si="0"/>
        <v>0</v>
      </c>
      <c r="I7" s="22">
        <f t="shared" si="0"/>
        <v>0</v>
      </c>
      <c r="J7" s="22">
        <f t="shared" si="0"/>
        <v>0</v>
      </c>
      <c r="K7" s="22">
        <f t="shared" si="0"/>
        <v>0</v>
      </c>
    </row>
    <row r="8" spans="1:11" ht="20.45" customHeight="1" x14ac:dyDescent="0.25">
      <c r="A8" s="83" t="s">
        <v>78</v>
      </c>
      <c r="B8" s="85" t="s">
        <v>47</v>
      </c>
      <c r="C8" s="85" t="s">
        <v>87</v>
      </c>
      <c r="D8" s="23" t="s">
        <v>82</v>
      </c>
      <c r="E8" s="87" t="s">
        <v>84</v>
      </c>
      <c r="F8" s="77">
        <f>'фин МП'!D78+'фин МП'!D79+'фин МП'!D80</f>
        <v>0</v>
      </c>
      <c r="G8" s="77">
        <f>'фин МП'!E78+'фин МП'!E79+'фин МП'!E80</f>
        <v>0</v>
      </c>
      <c r="H8" s="77">
        <f>'фин МП'!F78+'фин МП'!F79+'фин МП'!F80</f>
        <v>0</v>
      </c>
      <c r="I8" s="77">
        <f>'фин МП'!G78+'фин МП'!G79+'фин МП'!G80</f>
        <v>0</v>
      </c>
      <c r="J8" s="77">
        <f>'фин МП'!H78+'фин МП'!H79+'фин МП'!H80</f>
        <v>0</v>
      </c>
      <c r="K8" s="77">
        <f>'фин МП'!I78+'фин МП'!I79+'фин МП'!I80</f>
        <v>0</v>
      </c>
    </row>
    <row r="9" spans="1:11" ht="64.900000000000006" customHeight="1" x14ac:dyDescent="0.25">
      <c r="A9" s="84"/>
      <c r="B9" s="86"/>
      <c r="C9" s="86"/>
      <c r="D9" s="23" t="s">
        <v>83</v>
      </c>
      <c r="E9" s="88"/>
      <c r="F9" s="78"/>
      <c r="G9" s="78"/>
      <c r="H9" s="78"/>
      <c r="I9" s="78"/>
      <c r="J9" s="78"/>
      <c r="K9" s="78"/>
    </row>
    <row r="10" spans="1:11" ht="35.450000000000003" customHeight="1" x14ac:dyDescent="0.25">
      <c r="A10" s="21" t="s">
        <v>79</v>
      </c>
      <c r="B10" s="79" t="s">
        <v>85</v>
      </c>
      <c r="C10" s="80"/>
      <c r="D10" s="81"/>
      <c r="E10" s="82"/>
      <c r="F10" s="22">
        <f>F11+F14</f>
        <v>81120</v>
      </c>
      <c r="G10" s="56">
        <f t="shared" ref="G10:K10" si="1">G11+G14</f>
        <v>120</v>
      </c>
      <c r="H10" s="56">
        <f t="shared" si="1"/>
        <v>120</v>
      </c>
      <c r="I10" s="56">
        <f t="shared" si="1"/>
        <v>0</v>
      </c>
      <c r="J10" s="56">
        <f t="shared" si="1"/>
        <v>0</v>
      </c>
      <c r="K10" s="56">
        <f t="shared" si="1"/>
        <v>0</v>
      </c>
    </row>
    <row r="11" spans="1:11" ht="35.450000000000003" customHeight="1" x14ac:dyDescent="0.25">
      <c r="A11" s="83" t="s">
        <v>219</v>
      </c>
      <c r="B11" s="85" t="s">
        <v>221</v>
      </c>
      <c r="C11" s="99" t="s">
        <v>86</v>
      </c>
      <c r="D11" s="58" t="s">
        <v>82</v>
      </c>
      <c r="E11" s="87" t="s">
        <v>88</v>
      </c>
      <c r="F11" s="77">
        <f>'фин МП'!D92</f>
        <v>120</v>
      </c>
      <c r="G11" s="77">
        <f>'фин МП'!E92</f>
        <v>120</v>
      </c>
      <c r="H11" s="77">
        <f>'фин МП'!F92</f>
        <v>120</v>
      </c>
      <c r="I11" s="77">
        <f>'фин МП'!G92</f>
        <v>0</v>
      </c>
      <c r="J11" s="77">
        <f>'фин МП'!H92</f>
        <v>0</v>
      </c>
      <c r="K11" s="77">
        <f>'фин МП'!I92</f>
        <v>0</v>
      </c>
    </row>
    <row r="12" spans="1:11" ht="35.450000000000003" customHeight="1" x14ac:dyDescent="0.25">
      <c r="A12" s="89"/>
      <c r="B12" s="90"/>
      <c r="C12" s="100"/>
      <c r="D12" s="85" t="s">
        <v>224</v>
      </c>
      <c r="E12" s="101"/>
      <c r="F12" s="102"/>
      <c r="G12" s="102"/>
      <c r="H12" s="102"/>
      <c r="I12" s="102"/>
      <c r="J12" s="102"/>
      <c r="K12" s="102"/>
    </row>
    <row r="13" spans="1:11" ht="101.25" customHeight="1" x14ac:dyDescent="0.25">
      <c r="A13" s="84"/>
      <c r="B13" s="86"/>
      <c r="C13" s="100"/>
      <c r="D13" s="86"/>
      <c r="E13" s="101"/>
      <c r="F13" s="78"/>
      <c r="G13" s="78"/>
      <c r="H13" s="78"/>
      <c r="I13" s="78"/>
      <c r="J13" s="78"/>
      <c r="K13" s="78"/>
    </row>
    <row r="14" spans="1:11" ht="36" customHeight="1" x14ac:dyDescent="0.25">
      <c r="A14" s="83" t="s">
        <v>220</v>
      </c>
      <c r="B14" s="85" t="s">
        <v>222</v>
      </c>
      <c r="C14" s="100"/>
      <c r="D14" s="58" t="s">
        <v>82</v>
      </c>
      <c r="E14" s="101"/>
      <c r="F14" s="77">
        <f>'фин МП'!D97</f>
        <v>81000</v>
      </c>
      <c r="G14" s="77">
        <f>'фин МП'!E97</f>
        <v>0</v>
      </c>
      <c r="H14" s="77">
        <f>'фин МП'!F97</f>
        <v>0</v>
      </c>
      <c r="I14" s="77">
        <f>'фин МП'!G97</f>
        <v>0</v>
      </c>
      <c r="J14" s="77">
        <f>'фин МП'!H97</f>
        <v>0</v>
      </c>
      <c r="K14" s="77">
        <f>'фин МП'!I97</f>
        <v>0</v>
      </c>
    </row>
    <row r="15" spans="1:11" ht="110.45" customHeight="1" x14ac:dyDescent="0.25">
      <c r="A15" s="89"/>
      <c r="B15" s="90"/>
      <c r="C15" s="100"/>
      <c r="D15" s="57" t="s">
        <v>223</v>
      </c>
      <c r="E15" s="101"/>
      <c r="F15" s="78"/>
      <c r="G15" s="78"/>
      <c r="H15" s="78"/>
      <c r="I15" s="78"/>
      <c r="J15" s="78"/>
      <c r="K15" s="78"/>
    </row>
    <row r="16" spans="1:11" ht="40.9" customHeight="1" x14ac:dyDescent="0.25">
      <c r="A16" s="21" t="s">
        <v>89</v>
      </c>
      <c r="B16" s="79" t="s">
        <v>91</v>
      </c>
      <c r="C16" s="80"/>
      <c r="D16" s="81"/>
      <c r="E16" s="82"/>
      <c r="F16" s="22">
        <f>F17</f>
        <v>84307.85</v>
      </c>
      <c r="G16" s="22">
        <f t="shared" ref="G16" si="2">G17</f>
        <v>122891.75</v>
      </c>
      <c r="H16" s="22">
        <f t="shared" ref="H16" si="3">H17</f>
        <v>122891.75</v>
      </c>
      <c r="I16" s="22">
        <f t="shared" ref="I16" si="4">I17</f>
        <v>0</v>
      </c>
      <c r="J16" s="22">
        <f t="shared" ref="J16" si="5">J17</f>
        <v>0</v>
      </c>
      <c r="K16" s="22">
        <f t="shared" ref="K16" si="6">K17</f>
        <v>0</v>
      </c>
    </row>
    <row r="17" spans="1:11" ht="30" customHeight="1" x14ac:dyDescent="0.25">
      <c r="A17" s="83" t="s">
        <v>90</v>
      </c>
      <c r="B17" s="85" t="s">
        <v>51</v>
      </c>
      <c r="C17" s="85" t="s">
        <v>92</v>
      </c>
      <c r="D17" s="23" t="s">
        <v>82</v>
      </c>
      <c r="E17" s="87" t="s">
        <v>95</v>
      </c>
      <c r="F17" s="77">
        <f>'фин МП'!D102</f>
        <v>84307.85</v>
      </c>
      <c r="G17" s="77">
        <f>'фин МП'!E102</f>
        <v>122891.75</v>
      </c>
      <c r="H17" s="77">
        <f>'фин МП'!F102</f>
        <v>122891.75</v>
      </c>
      <c r="I17" s="77">
        <f>'фин МП'!G102</f>
        <v>0</v>
      </c>
      <c r="J17" s="77">
        <f>'фин МП'!H102</f>
        <v>0</v>
      </c>
      <c r="K17" s="77">
        <f>'фин МП'!I102</f>
        <v>0</v>
      </c>
    </row>
    <row r="18" spans="1:11" ht="70.900000000000006" customHeight="1" x14ac:dyDescent="0.25">
      <c r="A18" s="84"/>
      <c r="B18" s="86"/>
      <c r="C18" s="86"/>
      <c r="D18" s="23" t="s">
        <v>93</v>
      </c>
      <c r="E18" s="88"/>
      <c r="F18" s="78"/>
      <c r="G18" s="78"/>
      <c r="H18" s="78"/>
      <c r="I18" s="78"/>
      <c r="J18" s="78"/>
      <c r="K18" s="78"/>
    </row>
    <row r="19" spans="1:11" ht="26.45" customHeight="1" x14ac:dyDescent="0.25">
      <c r="A19" s="21" t="s">
        <v>94</v>
      </c>
      <c r="B19" s="79" t="s">
        <v>98</v>
      </c>
      <c r="C19" s="80"/>
      <c r="D19" s="81"/>
      <c r="E19" s="82"/>
      <c r="F19" s="22">
        <f>SUM(F22:F41)+F20</f>
        <v>33398.78</v>
      </c>
      <c r="G19" s="22">
        <f t="shared" ref="G19:H19" si="7">SUM(G22:G41)+G20</f>
        <v>9029.6200000000008</v>
      </c>
      <c r="H19" s="22">
        <f t="shared" si="7"/>
        <v>9029.6200000000008</v>
      </c>
      <c r="I19" s="22">
        <f t="shared" ref="I19:K19" si="8">SUM(I22:I41)</f>
        <v>0</v>
      </c>
      <c r="J19" s="22">
        <f t="shared" si="8"/>
        <v>0</v>
      </c>
      <c r="K19" s="22">
        <f t="shared" si="8"/>
        <v>0</v>
      </c>
    </row>
    <row r="20" spans="1:11" ht="66" customHeight="1" x14ac:dyDescent="0.25">
      <c r="A20" s="83" t="s">
        <v>201</v>
      </c>
      <c r="B20" s="96" t="s">
        <v>192</v>
      </c>
      <c r="C20" s="76" t="s">
        <v>99</v>
      </c>
      <c r="D20" s="45" t="s">
        <v>196</v>
      </c>
      <c r="E20" s="76" t="s">
        <v>100</v>
      </c>
      <c r="F20" s="95">
        <f>'фин МП'!D117</f>
        <v>25</v>
      </c>
      <c r="G20" s="95">
        <f>'фин МП'!E117</f>
        <v>25</v>
      </c>
      <c r="H20" s="95">
        <f>'фин МП'!F117</f>
        <v>25</v>
      </c>
      <c r="I20" s="92">
        <f>'фин МП'!G117</f>
        <v>0</v>
      </c>
      <c r="J20" s="93">
        <f>'фин МП'!H117</f>
        <v>0</v>
      </c>
      <c r="K20" s="93">
        <f>'фин МП'!I117</f>
        <v>0</v>
      </c>
    </row>
    <row r="21" spans="1:11" ht="142.5" customHeight="1" x14ac:dyDescent="0.25">
      <c r="A21" s="84"/>
      <c r="B21" s="97"/>
      <c r="C21" s="76"/>
      <c r="D21" s="45" t="s">
        <v>93</v>
      </c>
      <c r="E21" s="98"/>
      <c r="F21" s="95"/>
      <c r="G21" s="95"/>
      <c r="H21" s="95"/>
      <c r="I21" s="92"/>
      <c r="J21" s="94"/>
      <c r="K21" s="94"/>
    </row>
    <row r="22" spans="1:11" ht="155.25" customHeight="1" x14ac:dyDescent="0.25">
      <c r="A22" s="83" t="s">
        <v>202</v>
      </c>
      <c r="B22" s="85" t="s">
        <v>101</v>
      </c>
      <c r="C22" s="85" t="s">
        <v>99</v>
      </c>
      <c r="D22" s="23" t="s">
        <v>82</v>
      </c>
      <c r="E22" s="87" t="s">
        <v>100</v>
      </c>
      <c r="F22" s="77">
        <f>'фин МП'!D122</f>
        <v>21525.5</v>
      </c>
      <c r="G22" s="77">
        <f>'фин МП'!E122</f>
        <v>4200</v>
      </c>
      <c r="H22" s="77">
        <f>'фин МП'!F122</f>
        <v>4200</v>
      </c>
      <c r="I22" s="77">
        <f>'фин МП'!G122</f>
        <v>0</v>
      </c>
      <c r="J22" s="77">
        <f>'фин МП'!H122</f>
        <v>0</v>
      </c>
      <c r="K22" s="77">
        <f>'фин МП'!I122</f>
        <v>0</v>
      </c>
    </row>
    <row r="23" spans="1:11" ht="118.9" customHeight="1" x14ac:dyDescent="0.25">
      <c r="A23" s="84"/>
      <c r="B23" s="86"/>
      <c r="C23" s="86"/>
      <c r="D23" s="23" t="s">
        <v>93</v>
      </c>
      <c r="E23" s="88"/>
      <c r="F23" s="78"/>
      <c r="G23" s="78"/>
      <c r="H23" s="78"/>
      <c r="I23" s="78"/>
      <c r="J23" s="78"/>
      <c r="K23" s="78"/>
    </row>
    <row r="24" spans="1:11" ht="58.15" customHeight="1" x14ac:dyDescent="0.25">
      <c r="A24" s="83" t="s">
        <v>203</v>
      </c>
      <c r="B24" s="85" t="s">
        <v>165</v>
      </c>
      <c r="C24" s="85" t="s">
        <v>99</v>
      </c>
      <c r="D24" s="23" t="s">
        <v>82</v>
      </c>
      <c r="E24" s="87" t="s">
        <v>100</v>
      </c>
      <c r="F24" s="77">
        <f>'фин МП'!D127</f>
        <v>4192.78</v>
      </c>
      <c r="G24" s="77">
        <f>'фин МП'!E127</f>
        <v>1415</v>
      </c>
      <c r="H24" s="77">
        <f>'фин МП'!F127</f>
        <v>1415</v>
      </c>
      <c r="I24" s="77">
        <f>'фин МП'!G124</f>
        <v>0</v>
      </c>
      <c r="J24" s="77">
        <f>'фин МП'!H124</f>
        <v>0</v>
      </c>
      <c r="K24" s="77">
        <f>'фин МП'!I124</f>
        <v>0</v>
      </c>
    </row>
    <row r="25" spans="1:11" ht="148.5" customHeight="1" x14ac:dyDescent="0.25">
      <c r="A25" s="84"/>
      <c r="B25" s="86"/>
      <c r="C25" s="86"/>
      <c r="D25" s="23" t="s">
        <v>93</v>
      </c>
      <c r="E25" s="88"/>
      <c r="F25" s="78"/>
      <c r="G25" s="78"/>
      <c r="H25" s="78"/>
      <c r="I25" s="78"/>
      <c r="J25" s="78"/>
      <c r="K25" s="78"/>
    </row>
    <row r="26" spans="1:11" ht="45" customHeight="1" x14ac:dyDescent="0.25">
      <c r="A26" s="83" t="s">
        <v>204</v>
      </c>
      <c r="B26" s="85" t="s">
        <v>167</v>
      </c>
      <c r="C26" s="85" t="s">
        <v>99</v>
      </c>
      <c r="D26" s="23" t="s">
        <v>82</v>
      </c>
      <c r="E26" s="87" t="s">
        <v>102</v>
      </c>
      <c r="F26" s="77">
        <f>'фин МП'!D132</f>
        <v>1888.2</v>
      </c>
      <c r="G26" s="77">
        <f>'фин МП'!E132</f>
        <v>1070.5</v>
      </c>
      <c r="H26" s="77">
        <f>'фин МП'!F132</f>
        <v>1070.5</v>
      </c>
      <c r="I26" s="77">
        <f>'фин МП'!G132</f>
        <v>0</v>
      </c>
      <c r="J26" s="77">
        <f>'фин МП'!H132</f>
        <v>0</v>
      </c>
      <c r="K26" s="77">
        <f>'фин МП'!I132</f>
        <v>0</v>
      </c>
    </row>
    <row r="27" spans="1:11" ht="153" customHeight="1" x14ac:dyDescent="0.25">
      <c r="A27" s="84"/>
      <c r="B27" s="86"/>
      <c r="C27" s="86"/>
      <c r="D27" s="23" t="s">
        <v>93</v>
      </c>
      <c r="E27" s="88"/>
      <c r="F27" s="78"/>
      <c r="G27" s="78"/>
      <c r="H27" s="78"/>
      <c r="I27" s="78"/>
      <c r="J27" s="78"/>
      <c r="K27" s="78"/>
    </row>
    <row r="28" spans="1:11" ht="53.45" customHeight="1" x14ac:dyDescent="0.25">
      <c r="A28" s="83" t="s">
        <v>205</v>
      </c>
      <c r="B28" s="85" t="s">
        <v>103</v>
      </c>
      <c r="C28" s="85" t="s">
        <v>99</v>
      </c>
      <c r="D28" s="23" t="s">
        <v>82</v>
      </c>
      <c r="E28" s="87" t="s">
        <v>100</v>
      </c>
      <c r="F28" s="77">
        <f>'фин МП'!D137</f>
        <v>1170</v>
      </c>
      <c r="G28" s="77">
        <f>'фин МП'!E137</f>
        <v>760</v>
      </c>
      <c r="H28" s="77">
        <f>'фин МП'!F137</f>
        <v>760</v>
      </c>
      <c r="I28" s="77">
        <f>'фин МП'!G137</f>
        <v>0</v>
      </c>
      <c r="J28" s="77">
        <f>'фин МП'!H137</f>
        <v>0</v>
      </c>
      <c r="K28" s="77">
        <f>'фин МП'!I137</f>
        <v>0</v>
      </c>
    </row>
    <row r="29" spans="1:11" ht="126.6" customHeight="1" x14ac:dyDescent="0.25">
      <c r="A29" s="84"/>
      <c r="B29" s="86"/>
      <c r="C29" s="86"/>
      <c r="D29" s="23" t="s">
        <v>93</v>
      </c>
      <c r="E29" s="88"/>
      <c r="F29" s="78"/>
      <c r="G29" s="78"/>
      <c r="H29" s="78"/>
      <c r="I29" s="78"/>
      <c r="J29" s="78"/>
      <c r="K29" s="78"/>
    </row>
    <row r="30" spans="1:11" ht="45" customHeight="1" x14ac:dyDescent="0.25">
      <c r="A30" s="83" t="s">
        <v>206</v>
      </c>
      <c r="B30" s="85" t="s">
        <v>169</v>
      </c>
      <c r="C30" s="85" t="s">
        <v>99</v>
      </c>
      <c r="D30" s="23" t="s">
        <v>82</v>
      </c>
      <c r="E30" s="87" t="s">
        <v>102</v>
      </c>
      <c r="F30" s="77">
        <f>'фин МП'!D142</f>
        <v>695</v>
      </c>
      <c r="G30" s="77">
        <f>'фин МП'!E142</f>
        <v>215</v>
      </c>
      <c r="H30" s="77">
        <f>'фин МП'!F142</f>
        <v>215</v>
      </c>
      <c r="I30" s="77">
        <f>'фин МП'!G142</f>
        <v>0</v>
      </c>
      <c r="J30" s="77">
        <f>'фин МП'!H142</f>
        <v>0</v>
      </c>
      <c r="K30" s="77">
        <f>'фин МП'!I142</f>
        <v>0</v>
      </c>
    </row>
    <row r="31" spans="1:11" ht="136.5" customHeight="1" x14ac:dyDescent="0.25">
      <c r="A31" s="84"/>
      <c r="B31" s="86"/>
      <c r="C31" s="86"/>
      <c r="D31" s="23" t="s">
        <v>93</v>
      </c>
      <c r="E31" s="88"/>
      <c r="F31" s="78"/>
      <c r="G31" s="78"/>
      <c r="H31" s="78"/>
      <c r="I31" s="78"/>
      <c r="J31" s="78"/>
      <c r="K31" s="78"/>
    </row>
    <row r="32" spans="1:11" ht="45" customHeight="1" x14ac:dyDescent="0.25">
      <c r="A32" s="83" t="s">
        <v>207</v>
      </c>
      <c r="B32" s="85" t="s">
        <v>168</v>
      </c>
      <c r="C32" s="85" t="s">
        <v>99</v>
      </c>
      <c r="D32" s="23" t="s">
        <v>82</v>
      </c>
      <c r="E32" s="87" t="s">
        <v>102</v>
      </c>
      <c r="F32" s="77">
        <f>'фин МП'!D147</f>
        <v>120</v>
      </c>
      <c r="G32" s="77">
        <f>'фин МП'!E147</f>
        <v>150</v>
      </c>
      <c r="H32" s="77">
        <f>'фин МП'!F147</f>
        <v>150</v>
      </c>
      <c r="I32" s="77">
        <f>'фин МП'!G147</f>
        <v>0</v>
      </c>
      <c r="J32" s="77">
        <f>'фин МП'!H147</f>
        <v>0</v>
      </c>
      <c r="K32" s="77">
        <f>'фин МП'!I147</f>
        <v>0</v>
      </c>
    </row>
    <row r="33" spans="1:11" ht="151.5" customHeight="1" x14ac:dyDescent="0.25">
      <c r="A33" s="84"/>
      <c r="B33" s="86"/>
      <c r="C33" s="86"/>
      <c r="D33" s="23" t="s">
        <v>93</v>
      </c>
      <c r="E33" s="88"/>
      <c r="F33" s="78"/>
      <c r="G33" s="78"/>
      <c r="H33" s="78"/>
      <c r="I33" s="78"/>
      <c r="J33" s="78"/>
      <c r="K33" s="78"/>
    </row>
    <row r="34" spans="1:11" ht="45" customHeight="1" x14ac:dyDescent="0.25">
      <c r="A34" s="83" t="s">
        <v>208</v>
      </c>
      <c r="B34" s="85" t="s">
        <v>170</v>
      </c>
      <c r="C34" s="85" t="s">
        <v>99</v>
      </c>
      <c r="D34" s="23" t="s">
        <v>82</v>
      </c>
      <c r="E34" s="87" t="s">
        <v>102</v>
      </c>
      <c r="F34" s="77">
        <f>'фин МП'!D152</f>
        <v>519.4</v>
      </c>
      <c r="G34" s="77">
        <f>'фин МП'!E152</f>
        <v>163</v>
      </c>
      <c r="H34" s="77">
        <f>'фин МП'!F152</f>
        <v>163</v>
      </c>
      <c r="I34" s="77">
        <f>'фин МП'!G152</f>
        <v>0</v>
      </c>
      <c r="J34" s="77">
        <f>'фин МП'!H152</f>
        <v>0</v>
      </c>
      <c r="K34" s="77">
        <f>'фин МП'!I152</f>
        <v>0</v>
      </c>
    </row>
    <row r="35" spans="1:11" ht="118.9" customHeight="1" x14ac:dyDescent="0.25">
      <c r="A35" s="84"/>
      <c r="B35" s="86"/>
      <c r="C35" s="86"/>
      <c r="D35" s="23" t="s">
        <v>93</v>
      </c>
      <c r="E35" s="88"/>
      <c r="F35" s="78"/>
      <c r="G35" s="78"/>
      <c r="H35" s="78"/>
      <c r="I35" s="78"/>
      <c r="J35" s="78"/>
      <c r="K35" s="78"/>
    </row>
    <row r="36" spans="1:11" ht="45" customHeight="1" x14ac:dyDescent="0.25">
      <c r="A36" s="83" t="s">
        <v>209</v>
      </c>
      <c r="B36" s="85" t="s">
        <v>166</v>
      </c>
      <c r="C36" s="85" t="s">
        <v>99</v>
      </c>
      <c r="D36" s="23" t="s">
        <v>82</v>
      </c>
      <c r="E36" s="87" t="s">
        <v>102</v>
      </c>
      <c r="F36" s="77">
        <f>'фин МП'!D157</f>
        <v>885</v>
      </c>
      <c r="G36" s="77">
        <f>'фин МП'!E157</f>
        <v>165</v>
      </c>
      <c r="H36" s="77">
        <f>'фин МП'!F157</f>
        <v>165</v>
      </c>
      <c r="I36" s="77">
        <f>'фин МП'!G157</f>
        <v>0</v>
      </c>
      <c r="J36" s="77">
        <f>'фин МП'!H157</f>
        <v>0</v>
      </c>
      <c r="K36" s="77">
        <f>'фин МП'!I157</f>
        <v>0</v>
      </c>
    </row>
    <row r="37" spans="1:11" ht="149.25" customHeight="1" x14ac:dyDescent="0.25">
      <c r="A37" s="84"/>
      <c r="B37" s="86"/>
      <c r="C37" s="86"/>
      <c r="D37" s="23" t="s">
        <v>93</v>
      </c>
      <c r="E37" s="88"/>
      <c r="F37" s="78"/>
      <c r="G37" s="78"/>
      <c r="H37" s="78"/>
      <c r="I37" s="78"/>
      <c r="J37" s="78"/>
      <c r="K37" s="78"/>
    </row>
    <row r="38" spans="1:11" ht="53.45" customHeight="1" x14ac:dyDescent="0.25">
      <c r="A38" s="83" t="s">
        <v>210</v>
      </c>
      <c r="B38" s="85" t="s">
        <v>104</v>
      </c>
      <c r="C38" s="85" t="s">
        <v>99</v>
      </c>
      <c r="D38" s="23" t="s">
        <v>82</v>
      </c>
      <c r="E38" s="87" t="s">
        <v>100</v>
      </c>
      <c r="F38" s="77">
        <f>'фин МП'!D162</f>
        <v>1609.1</v>
      </c>
      <c r="G38" s="77">
        <f>'фин МП'!E162</f>
        <v>670</v>
      </c>
      <c r="H38" s="77">
        <f>'фин МП'!F162</f>
        <v>670</v>
      </c>
      <c r="I38" s="77">
        <f>'фин МП'!G162</f>
        <v>0</v>
      </c>
      <c r="J38" s="77">
        <f>'фин МП'!H162</f>
        <v>0</v>
      </c>
      <c r="K38" s="77">
        <f>'фин МП'!I162</f>
        <v>0</v>
      </c>
    </row>
    <row r="39" spans="1:11" ht="126.6" customHeight="1" x14ac:dyDescent="0.25">
      <c r="A39" s="84"/>
      <c r="B39" s="86"/>
      <c r="C39" s="86"/>
      <c r="D39" s="23" t="s">
        <v>93</v>
      </c>
      <c r="E39" s="88"/>
      <c r="F39" s="78"/>
      <c r="G39" s="78"/>
      <c r="H39" s="78"/>
      <c r="I39" s="78"/>
      <c r="J39" s="78"/>
      <c r="K39" s="78"/>
    </row>
    <row r="40" spans="1:11" ht="45" customHeight="1" x14ac:dyDescent="0.25">
      <c r="A40" s="83" t="s">
        <v>211</v>
      </c>
      <c r="B40" s="85" t="s">
        <v>171</v>
      </c>
      <c r="C40" s="85" t="s">
        <v>99</v>
      </c>
      <c r="D40" s="23" t="s">
        <v>82</v>
      </c>
      <c r="E40" s="87" t="s">
        <v>102</v>
      </c>
      <c r="F40" s="77">
        <f>'фин МП'!D167</f>
        <v>768.8</v>
      </c>
      <c r="G40" s="77">
        <f>'фин МП'!E167</f>
        <v>196.12</v>
      </c>
      <c r="H40" s="77">
        <f>'фин МП'!F167</f>
        <v>196.12</v>
      </c>
      <c r="I40" s="77">
        <f>'фин МП'!G167</f>
        <v>0</v>
      </c>
      <c r="J40" s="77">
        <f>'фин МП'!H167</f>
        <v>0</v>
      </c>
      <c r="K40" s="77">
        <f>'фин МП'!I167</f>
        <v>0</v>
      </c>
    </row>
    <row r="41" spans="1:11" ht="151.5" customHeight="1" x14ac:dyDescent="0.25">
      <c r="A41" s="84"/>
      <c r="B41" s="86"/>
      <c r="C41" s="86"/>
      <c r="D41" s="23" t="s">
        <v>93</v>
      </c>
      <c r="E41" s="88"/>
      <c r="F41" s="78"/>
      <c r="G41" s="78"/>
      <c r="H41" s="78"/>
      <c r="I41" s="78"/>
      <c r="J41" s="78"/>
      <c r="K41" s="78"/>
    </row>
    <row r="42" spans="1:11" ht="18.75" customHeight="1" x14ac:dyDescent="0.25">
      <c r="A42" s="21" t="s">
        <v>96</v>
      </c>
      <c r="B42" s="79" t="s">
        <v>106</v>
      </c>
      <c r="C42" s="80"/>
      <c r="D42" s="80"/>
      <c r="E42" s="82"/>
      <c r="F42" s="22">
        <f>F43</f>
        <v>1000</v>
      </c>
      <c r="G42" s="22">
        <f t="shared" ref="G42" si="9">G43</f>
        <v>1500</v>
      </c>
      <c r="H42" s="22">
        <f t="shared" ref="H42" si="10">H43</f>
        <v>1500</v>
      </c>
      <c r="I42" s="22">
        <f t="shared" ref="I42" si="11">I43</f>
        <v>0</v>
      </c>
      <c r="J42" s="22">
        <f t="shared" ref="J42" si="12">J43</f>
        <v>0</v>
      </c>
      <c r="K42" s="22">
        <f t="shared" ref="K42" si="13">K43</f>
        <v>0</v>
      </c>
    </row>
    <row r="43" spans="1:11" ht="30" customHeight="1" x14ac:dyDescent="0.25">
      <c r="A43" s="83" t="s">
        <v>97</v>
      </c>
      <c r="B43" s="85" t="s">
        <v>107</v>
      </c>
      <c r="C43" s="85" t="s">
        <v>108</v>
      </c>
      <c r="D43" s="23" t="s">
        <v>82</v>
      </c>
      <c r="E43" s="87" t="s">
        <v>109</v>
      </c>
      <c r="F43" s="77">
        <f>'фин МП'!D177</f>
        <v>1000</v>
      </c>
      <c r="G43" s="77">
        <f>'фин МП'!E177</f>
        <v>1500</v>
      </c>
      <c r="H43" s="77">
        <f>'фин МП'!F177</f>
        <v>1500</v>
      </c>
      <c r="I43" s="77">
        <f>'фин МП'!G177</f>
        <v>0</v>
      </c>
      <c r="J43" s="77">
        <f>'фин МП'!H177</f>
        <v>0</v>
      </c>
      <c r="K43" s="77">
        <f>'фин МП'!I177</f>
        <v>0</v>
      </c>
    </row>
    <row r="44" spans="1:11" ht="79.900000000000006" customHeight="1" x14ac:dyDescent="0.25">
      <c r="A44" s="84"/>
      <c r="B44" s="86"/>
      <c r="C44" s="86"/>
      <c r="D44" s="23" t="s">
        <v>93</v>
      </c>
      <c r="E44" s="88"/>
      <c r="F44" s="78"/>
      <c r="G44" s="78"/>
      <c r="H44" s="78"/>
      <c r="I44" s="78"/>
      <c r="J44" s="78"/>
      <c r="K44" s="78"/>
    </row>
    <row r="45" spans="1:11" ht="18.75" customHeight="1" x14ac:dyDescent="0.25">
      <c r="A45" s="21" t="s">
        <v>105</v>
      </c>
      <c r="B45" s="79" t="s">
        <v>110</v>
      </c>
      <c r="C45" s="80"/>
      <c r="D45" s="80"/>
      <c r="E45" s="82"/>
      <c r="F45" s="22">
        <f>SUM(F46:F51)</f>
        <v>528</v>
      </c>
      <c r="G45" s="22">
        <f t="shared" ref="G45:K45" si="14">SUM(G46:G51)</f>
        <v>0</v>
      </c>
      <c r="H45" s="22">
        <f t="shared" si="14"/>
        <v>0</v>
      </c>
      <c r="I45" s="22">
        <f t="shared" si="14"/>
        <v>0</v>
      </c>
      <c r="J45" s="22">
        <f t="shared" si="14"/>
        <v>0</v>
      </c>
      <c r="K45" s="22">
        <f t="shared" si="14"/>
        <v>0</v>
      </c>
    </row>
    <row r="46" spans="1:11" ht="53.25" customHeight="1" x14ac:dyDescent="0.25">
      <c r="A46" s="83" t="s">
        <v>198</v>
      </c>
      <c r="B46" s="91" t="s">
        <v>197</v>
      </c>
      <c r="C46" s="91" t="s">
        <v>111</v>
      </c>
      <c r="D46" s="45" t="s">
        <v>82</v>
      </c>
      <c r="E46" s="76" t="s">
        <v>112</v>
      </c>
      <c r="F46" s="92">
        <f>'фин МП'!D187</f>
        <v>324.39999999999998</v>
      </c>
      <c r="G46" s="92">
        <f>'фин МП'!E187</f>
        <v>0</v>
      </c>
      <c r="H46" s="92">
        <f>'фин МП'!F187</f>
        <v>0</v>
      </c>
      <c r="I46" s="92">
        <f>'фин МП'!G187</f>
        <v>0</v>
      </c>
      <c r="J46" s="92">
        <f>'фин МП'!H187</f>
        <v>0</v>
      </c>
      <c r="K46" s="92">
        <f>'фин МП'!I187</f>
        <v>0</v>
      </c>
    </row>
    <row r="47" spans="1:11" ht="108" customHeight="1" x14ac:dyDescent="0.25">
      <c r="A47" s="84"/>
      <c r="B47" s="91"/>
      <c r="C47" s="91"/>
      <c r="D47" s="45" t="s">
        <v>93</v>
      </c>
      <c r="E47" s="76"/>
      <c r="F47" s="92"/>
      <c r="G47" s="92"/>
      <c r="H47" s="92"/>
      <c r="I47" s="92"/>
      <c r="J47" s="92"/>
      <c r="K47" s="92"/>
    </row>
    <row r="48" spans="1:11" ht="68.25" customHeight="1" x14ac:dyDescent="0.25">
      <c r="A48" s="83" t="s">
        <v>199</v>
      </c>
      <c r="B48" s="91" t="s">
        <v>195</v>
      </c>
      <c r="C48" s="91" t="s">
        <v>111</v>
      </c>
      <c r="D48" s="45" t="s">
        <v>82</v>
      </c>
      <c r="E48" s="76" t="s">
        <v>112</v>
      </c>
      <c r="F48" s="92">
        <f>'фин МП'!D192</f>
        <v>191.1</v>
      </c>
      <c r="G48" s="92">
        <f>'фин МП'!E192</f>
        <v>0</v>
      </c>
      <c r="H48" s="92">
        <f>'фин МП'!F192</f>
        <v>0</v>
      </c>
      <c r="I48" s="92">
        <f>'фин МП'!G192</f>
        <v>0</v>
      </c>
      <c r="J48" s="92">
        <f>'фин МП'!H192</f>
        <v>0</v>
      </c>
      <c r="K48" s="92">
        <f>'фин МП'!I192</f>
        <v>0</v>
      </c>
    </row>
    <row r="49" spans="1:11" ht="91.5" customHeight="1" x14ac:dyDescent="0.25">
      <c r="A49" s="84"/>
      <c r="B49" s="91"/>
      <c r="C49" s="91"/>
      <c r="D49" s="45" t="s">
        <v>93</v>
      </c>
      <c r="E49" s="76"/>
      <c r="F49" s="92"/>
      <c r="G49" s="92"/>
      <c r="H49" s="92"/>
      <c r="I49" s="92"/>
      <c r="J49" s="92"/>
      <c r="K49" s="92"/>
    </row>
    <row r="50" spans="1:11" ht="30" customHeight="1" x14ac:dyDescent="0.25">
      <c r="A50" s="83" t="s">
        <v>200</v>
      </c>
      <c r="B50" s="91" t="s">
        <v>194</v>
      </c>
      <c r="C50" s="91" t="s">
        <v>111</v>
      </c>
      <c r="D50" s="23" t="s">
        <v>82</v>
      </c>
      <c r="E50" s="76" t="s">
        <v>112</v>
      </c>
      <c r="F50" s="95">
        <f>'фин МП'!D197</f>
        <v>12.5</v>
      </c>
      <c r="G50" s="95">
        <f>'фин МП'!E197</f>
        <v>0</v>
      </c>
      <c r="H50" s="95">
        <f>'фин МП'!F197</f>
        <v>0</v>
      </c>
      <c r="I50" s="95">
        <f>'фин МП'!G197</f>
        <v>0</v>
      </c>
      <c r="J50" s="95">
        <f>'фин МП'!H197</f>
        <v>0</v>
      </c>
      <c r="K50" s="95">
        <f>'фин МП'!I197</f>
        <v>0</v>
      </c>
    </row>
    <row r="51" spans="1:11" ht="127.5" customHeight="1" x14ac:dyDescent="0.25">
      <c r="A51" s="84"/>
      <c r="B51" s="91"/>
      <c r="C51" s="91"/>
      <c r="D51" s="23" t="s">
        <v>93</v>
      </c>
      <c r="E51" s="76"/>
      <c r="F51" s="95"/>
      <c r="G51" s="95"/>
      <c r="H51" s="95"/>
      <c r="I51" s="95"/>
      <c r="J51" s="95"/>
      <c r="K51" s="95"/>
    </row>
    <row r="52" spans="1:11" ht="79.900000000000006" customHeight="1" x14ac:dyDescent="0.25">
      <c r="A52" s="40"/>
      <c r="B52" s="41"/>
      <c r="C52" s="41"/>
      <c r="D52" s="42"/>
      <c r="E52" s="43"/>
      <c r="F52" s="44"/>
      <c r="G52" s="44"/>
      <c r="H52" s="44"/>
      <c r="I52" s="44"/>
      <c r="J52" s="44"/>
      <c r="K52" s="44"/>
    </row>
    <row r="53" spans="1:11" ht="79.900000000000006" customHeight="1" x14ac:dyDescent="0.25">
      <c r="A53" s="40"/>
      <c r="B53" s="41"/>
      <c r="C53" s="41"/>
      <c r="D53" s="42"/>
      <c r="E53" s="43"/>
      <c r="F53" s="44"/>
      <c r="G53" s="44"/>
      <c r="H53" s="44"/>
      <c r="I53" s="44"/>
      <c r="J53" s="44"/>
      <c r="K53" s="44"/>
    </row>
  </sheetData>
  <mergeCells count="203">
    <mergeCell ref="A48:A49"/>
    <mergeCell ref="A46:A47"/>
    <mergeCell ref="A20:A21"/>
    <mergeCell ref="B48:B49"/>
    <mergeCell ref="C48:C49"/>
    <mergeCell ref="E48:E49"/>
    <mergeCell ref="A24:A25"/>
    <mergeCell ref="K14:K15"/>
    <mergeCell ref="J11:J13"/>
    <mergeCell ref="K11:K13"/>
    <mergeCell ref="F11:F13"/>
    <mergeCell ref="G11:G13"/>
    <mergeCell ref="H11:H13"/>
    <mergeCell ref="I11:I13"/>
    <mergeCell ref="F14:F15"/>
    <mergeCell ref="G14:G15"/>
    <mergeCell ref="H14:H15"/>
    <mergeCell ref="I14:I15"/>
    <mergeCell ref="J14:J15"/>
    <mergeCell ref="B46:B47"/>
    <mergeCell ref="C46:C47"/>
    <mergeCell ref="E46:E47"/>
    <mergeCell ref="F46:F47"/>
    <mergeCell ref="G46:G47"/>
    <mergeCell ref="H46:H47"/>
    <mergeCell ref="E30:E31"/>
    <mergeCell ref="B11:B13"/>
    <mergeCell ref="A11:A13"/>
    <mergeCell ref="C11:C15"/>
    <mergeCell ref="E11:E15"/>
    <mergeCell ref="C20:C21"/>
    <mergeCell ref="B20:B21"/>
    <mergeCell ref="E20:E21"/>
    <mergeCell ref="F20:F21"/>
    <mergeCell ref="G20:G21"/>
    <mergeCell ref="H20:H21"/>
    <mergeCell ref="F38:F39"/>
    <mergeCell ref="G38:G39"/>
    <mergeCell ref="H38:H39"/>
    <mergeCell ref="B24:B25"/>
    <mergeCell ref="C24:C25"/>
    <mergeCell ref="E24:E25"/>
    <mergeCell ref="F24:F25"/>
    <mergeCell ref="J40:J41"/>
    <mergeCell ref="K40:K41"/>
    <mergeCell ref="B42:E42"/>
    <mergeCell ref="A43:A44"/>
    <mergeCell ref="B43:B44"/>
    <mergeCell ref="C43:C44"/>
    <mergeCell ref="E43:E44"/>
    <mergeCell ref="F43:F44"/>
    <mergeCell ref="A40:A41"/>
    <mergeCell ref="B40:B41"/>
    <mergeCell ref="C40:C41"/>
    <mergeCell ref="E40:E41"/>
    <mergeCell ref="F40:F41"/>
    <mergeCell ref="G40:G41"/>
    <mergeCell ref="H40:H41"/>
    <mergeCell ref="I40:I41"/>
    <mergeCell ref="F50:F51"/>
    <mergeCell ref="G50:G51"/>
    <mergeCell ref="H50:H51"/>
    <mergeCell ref="I50:I51"/>
    <mergeCell ref="J50:J51"/>
    <mergeCell ref="K50:K51"/>
    <mergeCell ref="G43:G44"/>
    <mergeCell ref="H43:H44"/>
    <mergeCell ref="I43:I44"/>
    <mergeCell ref="J43:J44"/>
    <mergeCell ref="K43:K44"/>
    <mergeCell ref="I48:I49"/>
    <mergeCell ref="J48:J49"/>
    <mergeCell ref="K48:K49"/>
    <mergeCell ref="I46:I47"/>
    <mergeCell ref="J46:J47"/>
    <mergeCell ref="K46:K47"/>
    <mergeCell ref="F48:F49"/>
    <mergeCell ref="G48:G49"/>
    <mergeCell ref="H48:H49"/>
    <mergeCell ref="I38:I39"/>
    <mergeCell ref="J38:J39"/>
    <mergeCell ref="K38:K39"/>
    <mergeCell ref="A36:A37"/>
    <mergeCell ref="B36:B37"/>
    <mergeCell ref="C36:C37"/>
    <mergeCell ref="E36:E37"/>
    <mergeCell ref="F36:F37"/>
    <mergeCell ref="G36:G37"/>
    <mergeCell ref="H36:H37"/>
    <mergeCell ref="I36:I37"/>
    <mergeCell ref="J36:J37"/>
    <mergeCell ref="K36:K37"/>
    <mergeCell ref="A38:A39"/>
    <mergeCell ref="B38:B39"/>
    <mergeCell ref="C38:C39"/>
    <mergeCell ref="E38:E39"/>
    <mergeCell ref="K30:K31"/>
    <mergeCell ref="K32:K33"/>
    <mergeCell ref="A34:A35"/>
    <mergeCell ref="B34:B35"/>
    <mergeCell ref="C34:C35"/>
    <mergeCell ref="E34:E35"/>
    <mergeCell ref="F34:F35"/>
    <mergeCell ref="G34:G35"/>
    <mergeCell ref="H34:H35"/>
    <mergeCell ref="I34:I35"/>
    <mergeCell ref="J34:J35"/>
    <mergeCell ref="K34:K35"/>
    <mergeCell ref="A32:A33"/>
    <mergeCell ref="B32:B33"/>
    <mergeCell ref="C32:C33"/>
    <mergeCell ref="E32:E33"/>
    <mergeCell ref="F32:F33"/>
    <mergeCell ref="G32:G33"/>
    <mergeCell ref="H32:H33"/>
    <mergeCell ref="I32:I33"/>
    <mergeCell ref="J32:J33"/>
    <mergeCell ref="B30:B31"/>
    <mergeCell ref="C30:C31"/>
    <mergeCell ref="F30:F31"/>
    <mergeCell ref="G30:G31"/>
    <mergeCell ref="H30:H31"/>
    <mergeCell ref="F26:F27"/>
    <mergeCell ref="G26:G27"/>
    <mergeCell ref="H26:H27"/>
    <mergeCell ref="I26:I27"/>
    <mergeCell ref="I30:I31"/>
    <mergeCell ref="J26:J27"/>
    <mergeCell ref="J30:J31"/>
    <mergeCell ref="K26:K27"/>
    <mergeCell ref="A28:A29"/>
    <mergeCell ref="B28:B29"/>
    <mergeCell ref="C28:C29"/>
    <mergeCell ref="E28:E29"/>
    <mergeCell ref="F28:F29"/>
    <mergeCell ref="G28:G29"/>
    <mergeCell ref="H28:H29"/>
    <mergeCell ref="I28:I29"/>
    <mergeCell ref="J28:J29"/>
    <mergeCell ref="K28:K29"/>
    <mergeCell ref="I24:I25"/>
    <mergeCell ref="J24:J25"/>
    <mergeCell ref="F17:F18"/>
    <mergeCell ref="G17:G18"/>
    <mergeCell ref="H17:H18"/>
    <mergeCell ref="I17:I18"/>
    <mergeCell ref="J17:J18"/>
    <mergeCell ref="K17:K18"/>
    <mergeCell ref="F22:F23"/>
    <mergeCell ref="G22:G23"/>
    <mergeCell ref="H22:H23"/>
    <mergeCell ref="I22:I23"/>
    <mergeCell ref="J22:J23"/>
    <mergeCell ref="K22:K23"/>
    <mergeCell ref="K24:K25"/>
    <mergeCell ref="G24:G25"/>
    <mergeCell ref="H24:H25"/>
    <mergeCell ref="I20:I21"/>
    <mergeCell ref="J20:J21"/>
    <mergeCell ref="K20:K21"/>
    <mergeCell ref="B10:E10"/>
    <mergeCell ref="A14:A15"/>
    <mergeCell ref="B14:B15"/>
    <mergeCell ref="A50:A51"/>
    <mergeCell ref="B50:B51"/>
    <mergeCell ref="C50:C51"/>
    <mergeCell ref="E50:E51"/>
    <mergeCell ref="B19:E19"/>
    <mergeCell ref="A22:A23"/>
    <mergeCell ref="B22:B23"/>
    <mergeCell ref="C22:C23"/>
    <mergeCell ref="E22:E23"/>
    <mergeCell ref="A26:A27"/>
    <mergeCell ref="B26:B27"/>
    <mergeCell ref="C26:C27"/>
    <mergeCell ref="E26:E27"/>
    <mergeCell ref="A30:A31"/>
    <mergeCell ref="B16:E16"/>
    <mergeCell ref="A17:A18"/>
    <mergeCell ref="B17:B18"/>
    <mergeCell ref="C17:C18"/>
    <mergeCell ref="E17:E18"/>
    <mergeCell ref="D12:D13"/>
    <mergeCell ref="B45:E45"/>
    <mergeCell ref="E1:K1"/>
    <mergeCell ref="A2:K2"/>
    <mergeCell ref="A4:A5"/>
    <mergeCell ref="B4:B5"/>
    <mergeCell ref="C4:C5"/>
    <mergeCell ref="D4:D5"/>
    <mergeCell ref="E4:E5"/>
    <mergeCell ref="F4:K4"/>
    <mergeCell ref="G8:G9"/>
    <mergeCell ref="H8:H9"/>
    <mergeCell ref="I8:I9"/>
    <mergeCell ref="J8:J9"/>
    <mergeCell ref="K8:K9"/>
    <mergeCell ref="B7:E7"/>
    <mergeCell ref="A8:A9"/>
    <mergeCell ref="B8:B9"/>
    <mergeCell ref="C8:C9"/>
    <mergeCell ref="E8:E9"/>
    <mergeCell ref="F8:F9"/>
  </mergeCells>
  <pageMargins left="0.7" right="0.7" top="0.75" bottom="0.75" header="0.3" footer="0.3"/>
  <pageSetup paperSize="9" scale="36" orientation="landscape" r:id="rId1"/>
  <rowBreaks count="2" manualBreakCount="2">
    <brk id="23" max="16383" man="1"/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view="pageBreakPreview" zoomScaleNormal="100" zoomScaleSheetLayoutView="100" workbookViewId="0">
      <selection activeCell="L5" sqref="L5"/>
    </sheetView>
  </sheetViews>
  <sheetFormatPr defaultRowHeight="15" x14ac:dyDescent="0.25"/>
  <cols>
    <col min="1" max="1" width="6.28515625" style="5" customWidth="1"/>
    <col min="2" max="2" width="37.140625" style="5" customWidth="1"/>
    <col min="3" max="8" width="10.7109375" style="5" customWidth="1"/>
    <col min="9" max="9" width="11.5703125" style="5" customWidth="1"/>
  </cols>
  <sheetData>
    <row r="1" spans="1:9" ht="18.75" x14ac:dyDescent="0.3">
      <c r="D1" s="72" t="s">
        <v>33</v>
      </c>
      <c r="E1" s="72"/>
      <c r="F1" s="72"/>
      <c r="G1" s="72"/>
      <c r="H1" s="72"/>
      <c r="I1" s="72"/>
    </row>
    <row r="2" spans="1:9" ht="18.75" x14ac:dyDescent="0.3">
      <c r="D2" s="36"/>
      <c r="E2" s="36"/>
      <c r="F2" s="36"/>
      <c r="G2" s="36"/>
      <c r="H2" s="36"/>
      <c r="I2" s="36"/>
    </row>
    <row r="3" spans="1:9" ht="29.45" customHeight="1" x14ac:dyDescent="0.25">
      <c r="A3" s="73" t="s">
        <v>185</v>
      </c>
      <c r="B3" s="73"/>
      <c r="C3" s="73"/>
      <c r="D3" s="73"/>
      <c r="E3" s="73"/>
      <c r="F3" s="73"/>
      <c r="G3" s="73"/>
      <c r="H3" s="73"/>
      <c r="I3" s="73"/>
    </row>
    <row r="4" spans="1:9" ht="12.75" customHeight="1" x14ac:dyDescent="0.25">
      <c r="A4" s="1"/>
    </row>
    <row r="5" spans="1:9" ht="27.75" customHeight="1" x14ac:dyDescent="0.25">
      <c r="A5" s="60" t="s">
        <v>6</v>
      </c>
      <c r="B5" s="62" t="s">
        <v>17</v>
      </c>
      <c r="C5" s="62" t="s">
        <v>18</v>
      </c>
      <c r="D5" s="62"/>
      <c r="E5" s="62"/>
      <c r="F5" s="62"/>
      <c r="G5" s="62"/>
      <c r="H5" s="62"/>
      <c r="I5" s="62"/>
    </row>
    <row r="6" spans="1:9" ht="20.25" customHeight="1" x14ac:dyDescent="0.25">
      <c r="A6" s="61"/>
      <c r="B6" s="62"/>
      <c r="C6" s="2">
        <v>2025</v>
      </c>
      <c r="D6" s="2">
        <v>2026</v>
      </c>
      <c r="E6" s="2">
        <v>2027</v>
      </c>
      <c r="F6" s="2">
        <v>2028</v>
      </c>
      <c r="G6" s="2">
        <v>2029</v>
      </c>
      <c r="H6" s="2">
        <v>2030</v>
      </c>
      <c r="I6" s="2" t="s">
        <v>0</v>
      </c>
    </row>
    <row r="7" spans="1:9" ht="15.75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</row>
    <row r="8" spans="1:9" ht="15.75" x14ac:dyDescent="0.25">
      <c r="A8" s="8">
        <v>1</v>
      </c>
      <c r="B8" s="9" t="s">
        <v>19</v>
      </c>
      <c r="C8" s="16">
        <f>SUM(C9:C12)</f>
        <v>0</v>
      </c>
      <c r="D8" s="16">
        <f t="shared" ref="D8:H8" si="0">SUM(D9:D12)</f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  <c r="H8" s="16">
        <f t="shared" si="0"/>
        <v>0</v>
      </c>
      <c r="I8" s="16">
        <f>SUM(C8:H8)</f>
        <v>0</v>
      </c>
    </row>
    <row r="9" spans="1:9" ht="15.75" x14ac:dyDescent="0.25">
      <c r="A9" s="8" t="s">
        <v>7</v>
      </c>
      <c r="B9" s="3" t="s">
        <v>20</v>
      </c>
      <c r="C9" s="7">
        <f>C15</f>
        <v>0</v>
      </c>
      <c r="D9" s="7">
        <f t="shared" ref="D9:H9" si="1">D15</f>
        <v>0</v>
      </c>
      <c r="E9" s="7">
        <f t="shared" si="1"/>
        <v>0</v>
      </c>
      <c r="F9" s="7">
        <f t="shared" si="1"/>
        <v>0</v>
      </c>
      <c r="G9" s="7">
        <f t="shared" si="1"/>
        <v>0</v>
      </c>
      <c r="H9" s="7">
        <f t="shared" si="1"/>
        <v>0</v>
      </c>
      <c r="I9" s="7">
        <f t="shared" ref="I9:I18" si="2">SUM(C9:H9)</f>
        <v>0</v>
      </c>
    </row>
    <row r="10" spans="1:9" ht="15.75" x14ac:dyDescent="0.25">
      <c r="A10" s="8" t="s">
        <v>8</v>
      </c>
      <c r="B10" s="3" t="s">
        <v>21</v>
      </c>
      <c r="C10" s="7">
        <f t="shared" ref="C10:H12" si="3">C16</f>
        <v>0</v>
      </c>
      <c r="D10" s="7">
        <f t="shared" si="3"/>
        <v>0</v>
      </c>
      <c r="E10" s="7">
        <f t="shared" si="3"/>
        <v>0</v>
      </c>
      <c r="F10" s="7">
        <f t="shared" si="3"/>
        <v>0</v>
      </c>
      <c r="G10" s="7">
        <f t="shared" si="3"/>
        <v>0</v>
      </c>
      <c r="H10" s="7">
        <f t="shared" si="3"/>
        <v>0</v>
      </c>
      <c r="I10" s="7">
        <f t="shared" si="2"/>
        <v>0</v>
      </c>
    </row>
    <row r="11" spans="1:9" ht="15.75" x14ac:dyDescent="0.25">
      <c r="A11" s="8" t="s">
        <v>9</v>
      </c>
      <c r="B11" s="3" t="s">
        <v>22</v>
      </c>
      <c r="C11" s="7">
        <f t="shared" si="3"/>
        <v>0</v>
      </c>
      <c r="D11" s="7">
        <f t="shared" si="3"/>
        <v>0</v>
      </c>
      <c r="E11" s="7">
        <f t="shared" si="3"/>
        <v>0</v>
      </c>
      <c r="F11" s="7">
        <f t="shared" si="3"/>
        <v>0</v>
      </c>
      <c r="G11" s="7">
        <f t="shared" si="3"/>
        <v>0</v>
      </c>
      <c r="H11" s="7">
        <f t="shared" si="3"/>
        <v>0</v>
      </c>
      <c r="I11" s="7">
        <f t="shared" si="2"/>
        <v>0</v>
      </c>
    </row>
    <row r="12" spans="1:9" ht="15.75" x14ac:dyDescent="0.25">
      <c r="A12" s="8" t="s">
        <v>10</v>
      </c>
      <c r="B12" s="3" t="s">
        <v>23</v>
      </c>
      <c r="C12" s="7">
        <f t="shared" si="3"/>
        <v>0</v>
      </c>
      <c r="D12" s="7">
        <f t="shared" si="3"/>
        <v>0</v>
      </c>
      <c r="E12" s="7">
        <f t="shared" si="3"/>
        <v>0</v>
      </c>
      <c r="F12" s="7">
        <f t="shared" si="3"/>
        <v>0</v>
      </c>
      <c r="G12" s="7">
        <f t="shared" si="3"/>
        <v>0</v>
      </c>
      <c r="H12" s="7">
        <f t="shared" si="3"/>
        <v>0</v>
      </c>
      <c r="I12" s="7">
        <f t="shared" si="2"/>
        <v>0</v>
      </c>
    </row>
    <row r="13" spans="1:9" ht="34.15" customHeight="1" x14ac:dyDescent="0.25">
      <c r="A13" s="103" t="s">
        <v>113</v>
      </c>
      <c r="B13" s="103"/>
      <c r="C13" s="103"/>
      <c r="D13" s="103"/>
      <c r="E13" s="103"/>
      <c r="F13" s="103"/>
      <c r="G13" s="103"/>
      <c r="H13" s="103"/>
      <c r="I13" s="103"/>
    </row>
    <row r="14" spans="1:9" ht="63" x14ac:dyDescent="0.25">
      <c r="A14" s="8" t="s">
        <v>7</v>
      </c>
      <c r="B14" s="3" t="s">
        <v>47</v>
      </c>
      <c r="C14" s="7">
        <f>SUM(C15:C18)</f>
        <v>0</v>
      </c>
      <c r="D14" s="7">
        <f t="shared" ref="D14:H14" si="4">SUM(D15:D18)</f>
        <v>0</v>
      </c>
      <c r="E14" s="7">
        <f t="shared" si="4"/>
        <v>0</v>
      </c>
      <c r="F14" s="7">
        <f t="shared" si="4"/>
        <v>0</v>
      </c>
      <c r="G14" s="7">
        <f t="shared" si="4"/>
        <v>0</v>
      </c>
      <c r="H14" s="7">
        <f t="shared" si="4"/>
        <v>0</v>
      </c>
      <c r="I14" s="7">
        <f>SUM(C14:H14)</f>
        <v>0</v>
      </c>
    </row>
    <row r="15" spans="1:9" ht="15.75" x14ac:dyDescent="0.25">
      <c r="A15" s="8" t="s">
        <v>11</v>
      </c>
      <c r="B15" s="3" t="s">
        <v>20</v>
      </c>
      <c r="C15" s="7">
        <v>0</v>
      </c>
      <c r="D15" s="7">
        <v>0</v>
      </c>
      <c r="E15" s="7">
        <v>0</v>
      </c>
      <c r="F15" s="17">
        <v>0</v>
      </c>
      <c r="G15" s="17">
        <v>0</v>
      </c>
      <c r="H15" s="17">
        <v>0</v>
      </c>
      <c r="I15" s="7">
        <f>SUM(C15:H15)</f>
        <v>0</v>
      </c>
    </row>
    <row r="16" spans="1:9" ht="15.75" x14ac:dyDescent="0.25">
      <c r="A16" s="8" t="s">
        <v>14</v>
      </c>
      <c r="B16" s="3" t="s">
        <v>21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f t="shared" si="2"/>
        <v>0</v>
      </c>
    </row>
    <row r="17" spans="1:9" ht="15.75" x14ac:dyDescent="0.25">
      <c r="A17" s="8" t="s">
        <v>24</v>
      </c>
      <c r="B17" s="3" t="s">
        <v>22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f t="shared" si="2"/>
        <v>0</v>
      </c>
    </row>
    <row r="18" spans="1:9" ht="15.75" x14ac:dyDescent="0.25">
      <c r="A18" s="8" t="s">
        <v>25</v>
      </c>
      <c r="B18" s="3" t="s">
        <v>23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f t="shared" si="2"/>
        <v>0</v>
      </c>
    </row>
    <row r="19" spans="1:9" ht="15.75" x14ac:dyDescent="0.25">
      <c r="A19" s="4"/>
    </row>
  </sheetData>
  <mergeCells count="6">
    <mergeCell ref="D1:I1"/>
    <mergeCell ref="B5:B6"/>
    <mergeCell ref="C5:I5"/>
    <mergeCell ref="A13:I13"/>
    <mergeCell ref="A3:I3"/>
    <mergeCell ref="A5:A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view="pageBreakPreview" zoomScaleNormal="100" zoomScaleSheetLayoutView="100" workbookViewId="0">
      <selection activeCell="H21" sqref="H21"/>
    </sheetView>
  </sheetViews>
  <sheetFormatPr defaultRowHeight="15" x14ac:dyDescent="0.25"/>
  <cols>
    <col min="1" max="1" width="6.28515625" style="5" customWidth="1"/>
    <col min="2" max="2" width="46.140625" style="5" customWidth="1"/>
    <col min="3" max="8" width="10.7109375" style="5" customWidth="1"/>
    <col min="9" max="9" width="11.5703125" style="5" customWidth="1"/>
  </cols>
  <sheetData>
    <row r="1" spans="1:9" ht="18.75" x14ac:dyDescent="0.3">
      <c r="D1" s="72" t="s">
        <v>33</v>
      </c>
      <c r="E1" s="72"/>
      <c r="F1" s="72"/>
      <c r="G1" s="72"/>
      <c r="H1" s="72"/>
      <c r="I1" s="72"/>
    </row>
    <row r="2" spans="1:9" ht="18.75" x14ac:dyDescent="0.3">
      <c r="D2" s="36"/>
      <c r="E2" s="36"/>
      <c r="F2" s="36"/>
      <c r="G2" s="36"/>
      <c r="H2" s="36"/>
      <c r="I2" s="36"/>
    </row>
    <row r="3" spans="1:9" ht="39" customHeight="1" x14ac:dyDescent="0.25">
      <c r="A3" s="73" t="s">
        <v>186</v>
      </c>
      <c r="B3" s="73"/>
      <c r="C3" s="73"/>
      <c r="D3" s="73"/>
      <c r="E3" s="73"/>
      <c r="F3" s="73"/>
      <c r="G3" s="73"/>
      <c r="H3" s="73"/>
      <c r="I3" s="73"/>
    </row>
    <row r="4" spans="1:9" ht="12.75" customHeight="1" x14ac:dyDescent="0.25">
      <c r="A4" s="1"/>
    </row>
    <row r="5" spans="1:9" ht="21.6" customHeight="1" x14ac:dyDescent="0.25">
      <c r="A5" s="60" t="s">
        <v>6</v>
      </c>
      <c r="B5" s="62" t="s">
        <v>17</v>
      </c>
      <c r="C5" s="62" t="s">
        <v>18</v>
      </c>
      <c r="D5" s="62"/>
      <c r="E5" s="62"/>
      <c r="F5" s="62"/>
      <c r="G5" s="62"/>
      <c r="H5" s="62"/>
      <c r="I5" s="62"/>
    </row>
    <row r="6" spans="1:9" ht="20.25" customHeight="1" x14ac:dyDescent="0.25">
      <c r="A6" s="61"/>
      <c r="B6" s="62"/>
      <c r="C6" s="18">
        <v>2025</v>
      </c>
      <c r="D6" s="18">
        <v>2026</v>
      </c>
      <c r="E6" s="18">
        <v>2027</v>
      </c>
      <c r="F6" s="18">
        <v>2028</v>
      </c>
      <c r="G6" s="18">
        <v>2029</v>
      </c>
      <c r="H6" s="18">
        <v>2030</v>
      </c>
      <c r="I6" s="18" t="s">
        <v>0</v>
      </c>
    </row>
    <row r="7" spans="1:9" ht="15.75" x14ac:dyDescent="0.25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</row>
    <row r="8" spans="1:9" ht="15.75" x14ac:dyDescent="0.25">
      <c r="A8" s="8">
        <v>1</v>
      </c>
      <c r="B8" s="9" t="s">
        <v>19</v>
      </c>
      <c r="C8" s="16">
        <f>SUM(C9:C12)</f>
        <v>81120</v>
      </c>
      <c r="D8" s="16">
        <f t="shared" ref="D8:H8" si="0">SUM(D9:D12)</f>
        <v>120</v>
      </c>
      <c r="E8" s="16">
        <f t="shared" si="0"/>
        <v>120</v>
      </c>
      <c r="F8" s="16">
        <f t="shared" si="0"/>
        <v>0</v>
      </c>
      <c r="G8" s="16">
        <f t="shared" si="0"/>
        <v>0</v>
      </c>
      <c r="H8" s="16">
        <f t="shared" si="0"/>
        <v>0</v>
      </c>
      <c r="I8" s="16">
        <f>SUM(C8:H8)</f>
        <v>81360</v>
      </c>
    </row>
    <row r="9" spans="1:9" ht="15.75" x14ac:dyDescent="0.25">
      <c r="A9" s="8" t="s">
        <v>7</v>
      </c>
      <c r="B9" s="3" t="s">
        <v>20</v>
      </c>
      <c r="C9" s="7">
        <f>C15+C20</f>
        <v>81120</v>
      </c>
      <c r="D9" s="7">
        <f t="shared" ref="D9:H9" si="1">D15+D20</f>
        <v>120</v>
      </c>
      <c r="E9" s="7">
        <f t="shared" si="1"/>
        <v>120</v>
      </c>
      <c r="F9" s="7">
        <f t="shared" si="1"/>
        <v>0</v>
      </c>
      <c r="G9" s="7">
        <f t="shared" si="1"/>
        <v>0</v>
      </c>
      <c r="H9" s="7">
        <f t="shared" si="1"/>
        <v>0</v>
      </c>
      <c r="I9" s="7">
        <f t="shared" ref="I9:I18" si="2">SUM(C9:H9)</f>
        <v>81360</v>
      </c>
    </row>
    <row r="10" spans="1:9" ht="15.75" x14ac:dyDescent="0.25">
      <c r="A10" s="8" t="s">
        <v>8</v>
      </c>
      <c r="B10" s="3" t="s">
        <v>21</v>
      </c>
      <c r="C10" s="7">
        <f t="shared" ref="C10:H10" si="3">C16+C21</f>
        <v>0</v>
      </c>
      <c r="D10" s="7">
        <f t="shared" si="3"/>
        <v>0</v>
      </c>
      <c r="E10" s="7">
        <f t="shared" si="3"/>
        <v>0</v>
      </c>
      <c r="F10" s="7">
        <f t="shared" si="3"/>
        <v>0</v>
      </c>
      <c r="G10" s="7">
        <f t="shared" si="3"/>
        <v>0</v>
      </c>
      <c r="H10" s="7">
        <f t="shared" si="3"/>
        <v>0</v>
      </c>
      <c r="I10" s="7">
        <f t="shared" si="2"/>
        <v>0</v>
      </c>
    </row>
    <row r="11" spans="1:9" ht="15.75" x14ac:dyDescent="0.25">
      <c r="A11" s="8" t="s">
        <v>9</v>
      </c>
      <c r="B11" s="3" t="s">
        <v>22</v>
      </c>
      <c r="C11" s="7">
        <f t="shared" ref="C11:H11" si="4">C17+C22</f>
        <v>0</v>
      </c>
      <c r="D11" s="7">
        <f t="shared" si="4"/>
        <v>0</v>
      </c>
      <c r="E11" s="7">
        <f t="shared" si="4"/>
        <v>0</v>
      </c>
      <c r="F11" s="7">
        <f t="shared" si="4"/>
        <v>0</v>
      </c>
      <c r="G11" s="7">
        <f t="shared" si="4"/>
        <v>0</v>
      </c>
      <c r="H11" s="7">
        <f t="shared" si="4"/>
        <v>0</v>
      </c>
      <c r="I11" s="7">
        <f t="shared" si="2"/>
        <v>0</v>
      </c>
    </row>
    <row r="12" spans="1:9" ht="15.75" x14ac:dyDescent="0.25">
      <c r="A12" s="8" t="s">
        <v>10</v>
      </c>
      <c r="B12" s="3" t="s">
        <v>23</v>
      </c>
      <c r="C12" s="7">
        <f t="shared" ref="C12:H12" si="5">C18+C23</f>
        <v>0</v>
      </c>
      <c r="D12" s="7">
        <f t="shared" si="5"/>
        <v>0</v>
      </c>
      <c r="E12" s="7">
        <f t="shared" si="5"/>
        <v>0</v>
      </c>
      <c r="F12" s="7">
        <f t="shared" si="5"/>
        <v>0</v>
      </c>
      <c r="G12" s="7">
        <f t="shared" si="5"/>
        <v>0</v>
      </c>
      <c r="H12" s="7">
        <f t="shared" si="5"/>
        <v>0</v>
      </c>
      <c r="I12" s="7">
        <f t="shared" si="2"/>
        <v>0</v>
      </c>
    </row>
    <row r="13" spans="1:9" ht="16.149999999999999" customHeight="1" x14ac:dyDescent="0.25">
      <c r="A13" s="103" t="s">
        <v>114</v>
      </c>
      <c r="B13" s="103"/>
      <c r="C13" s="103"/>
      <c r="D13" s="103"/>
      <c r="E13" s="103"/>
      <c r="F13" s="103"/>
      <c r="G13" s="103"/>
      <c r="H13" s="103"/>
      <c r="I13" s="103"/>
    </row>
    <row r="14" spans="1:9" ht="62.45" customHeight="1" x14ac:dyDescent="0.25">
      <c r="A14" s="8" t="s">
        <v>7</v>
      </c>
      <c r="B14" s="3" t="s">
        <v>50</v>
      </c>
      <c r="C14" s="7">
        <f>SUM(C15:C18)</f>
        <v>120</v>
      </c>
      <c r="D14" s="7">
        <f t="shared" ref="D14:H14" si="6">SUM(D15:D18)</f>
        <v>120</v>
      </c>
      <c r="E14" s="7">
        <f t="shared" si="6"/>
        <v>120</v>
      </c>
      <c r="F14" s="7">
        <f t="shared" si="6"/>
        <v>0</v>
      </c>
      <c r="G14" s="7">
        <f t="shared" si="6"/>
        <v>0</v>
      </c>
      <c r="H14" s="7">
        <f t="shared" si="6"/>
        <v>0</v>
      </c>
      <c r="I14" s="7">
        <f>SUM(C14:H14)</f>
        <v>360</v>
      </c>
    </row>
    <row r="15" spans="1:9" ht="15.75" x14ac:dyDescent="0.25">
      <c r="A15" s="8" t="s">
        <v>11</v>
      </c>
      <c r="B15" s="3" t="s">
        <v>20</v>
      </c>
      <c r="C15" s="7">
        <f>'фин МП'!D93</f>
        <v>120</v>
      </c>
      <c r="D15" s="7">
        <f>'фин МП'!E93</f>
        <v>120</v>
      </c>
      <c r="E15" s="7">
        <f>'фин МП'!F93</f>
        <v>120</v>
      </c>
      <c r="F15" s="17">
        <f>'фин МП'!G93</f>
        <v>0</v>
      </c>
      <c r="G15" s="17">
        <f>'фин МП'!H93</f>
        <v>0</v>
      </c>
      <c r="H15" s="17">
        <f>'фин МП'!I93</f>
        <v>0</v>
      </c>
      <c r="I15" s="7">
        <f>SUM(C15:H15)</f>
        <v>360</v>
      </c>
    </row>
    <row r="16" spans="1:9" ht="15.75" x14ac:dyDescent="0.25">
      <c r="A16" s="8" t="s">
        <v>14</v>
      </c>
      <c r="B16" s="3" t="s">
        <v>21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f t="shared" si="2"/>
        <v>0</v>
      </c>
    </row>
    <row r="17" spans="1:9" ht="15.75" x14ac:dyDescent="0.25">
      <c r="A17" s="8" t="s">
        <v>24</v>
      </c>
      <c r="B17" s="3" t="s">
        <v>22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f t="shared" si="2"/>
        <v>0</v>
      </c>
    </row>
    <row r="18" spans="1:9" ht="15.75" x14ac:dyDescent="0.25">
      <c r="A18" s="8" t="s">
        <v>25</v>
      </c>
      <c r="B18" s="3" t="s">
        <v>23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f t="shared" si="2"/>
        <v>0</v>
      </c>
    </row>
    <row r="19" spans="1:9" ht="66.599999999999994" customHeight="1" x14ac:dyDescent="0.25">
      <c r="A19" s="8" t="s">
        <v>8</v>
      </c>
      <c r="B19" s="3" t="s">
        <v>49</v>
      </c>
      <c r="C19" s="7">
        <f>SUM(C20:C23)</f>
        <v>81000</v>
      </c>
      <c r="D19" s="7">
        <f t="shared" ref="D19:H19" si="7">SUM(D20:D23)</f>
        <v>0</v>
      </c>
      <c r="E19" s="7">
        <f t="shared" si="7"/>
        <v>0</v>
      </c>
      <c r="F19" s="7">
        <f t="shared" si="7"/>
        <v>0</v>
      </c>
      <c r="G19" s="7">
        <f t="shared" si="7"/>
        <v>0</v>
      </c>
      <c r="H19" s="7">
        <f t="shared" si="7"/>
        <v>0</v>
      </c>
      <c r="I19" s="7">
        <f>SUM(C19:H19)</f>
        <v>81000</v>
      </c>
    </row>
    <row r="20" spans="1:9" ht="15.75" x14ac:dyDescent="0.25">
      <c r="A20" s="8" t="s">
        <v>11</v>
      </c>
      <c r="B20" s="3" t="s">
        <v>20</v>
      </c>
      <c r="C20" s="7">
        <f>'фин МП'!D98</f>
        <v>81000</v>
      </c>
      <c r="D20" s="7">
        <v>0</v>
      </c>
      <c r="E20" s="7">
        <f>'фин МП'!F98</f>
        <v>0</v>
      </c>
      <c r="F20" s="17">
        <f>'фин МП'!G98</f>
        <v>0</v>
      </c>
      <c r="G20" s="17">
        <f>'фин МП'!H98</f>
        <v>0</v>
      </c>
      <c r="H20" s="17">
        <f>'фин МП'!I98</f>
        <v>0</v>
      </c>
      <c r="I20" s="7">
        <f>SUM(C20:H20)</f>
        <v>81000</v>
      </c>
    </row>
    <row r="21" spans="1:9" ht="15.75" x14ac:dyDescent="0.25">
      <c r="A21" s="8" t="s">
        <v>14</v>
      </c>
      <c r="B21" s="3" t="s">
        <v>21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f t="shared" ref="I21:I23" si="8">SUM(C21:H21)</f>
        <v>0</v>
      </c>
    </row>
    <row r="22" spans="1:9" ht="15.75" x14ac:dyDescent="0.25">
      <c r="A22" s="8" t="s">
        <v>24</v>
      </c>
      <c r="B22" s="3" t="s">
        <v>22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f t="shared" si="8"/>
        <v>0</v>
      </c>
    </row>
    <row r="23" spans="1:9" ht="15.75" x14ac:dyDescent="0.25">
      <c r="A23" s="8" t="s">
        <v>25</v>
      </c>
      <c r="B23" s="3" t="s">
        <v>23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f t="shared" si="8"/>
        <v>0</v>
      </c>
    </row>
  </sheetData>
  <mergeCells count="6">
    <mergeCell ref="A13:I13"/>
    <mergeCell ref="D1:I1"/>
    <mergeCell ref="A3:I3"/>
    <mergeCell ref="A5:A6"/>
    <mergeCell ref="B5:B6"/>
    <mergeCell ref="C5:I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view="pageBreakPreview" zoomScaleNormal="100" zoomScaleSheetLayoutView="100" workbookViewId="0">
      <selection activeCell="C17" sqref="C17:H17"/>
    </sheetView>
  </sheetViews>
  <sheetFormatPr defaultRowHeight="15" x14ac:dyDescent="0.25"/>
  <cols>
    <col min="1" max="1" width="6.28515625" style="5" customWidth="1"/>
    <col min="2" max="2" width="37.140625" style="5" customWidth="1"/>
    <col min="3" max="8" width="10.7109375" style="5" customWidth="1"/>
    <col min="9" max="9" width="11.5703125" style="5" customWidth="1"/>
  </cols>
  <sheetData>
    <row r="1" spans="1:9" ht="18.75" x14ac:dyDescent="0.3">
      <c r="D1" s="72" t="s">
        <v>33</v>
      </c>
      <c r="E1" s="72"/>
      <c r="F1" s="72"/>
      <c r="G1" s="72"/>
      <c r="H1" s="72"/>
      <c r="I1" s="72"/>
    </row>
    <row r="2" spans="1:9" ht="18.75" x14ac:dyDescent="0.3">
      <c r="D2" s="36"/>
      <c r="E2" s="36"/>
      <c r="F2" s="36"/>
      <c r="G2" s="36"/>
      <c r="H2" s="36"/>
      <c r="I2" s="36"/>
    </row>
    <row r="3" spans="1:9" ht="54" customHeight="1" x14ac:dyDescent="0.25">
      <c r="A3" s="73" t="s">
        <v>187</v>
      </c>
      <c r="B3" s="73"/>
      <c r="C3" s="73"/>
      <c r="D3" s="73"/>
      <c r="E3" s="73"/>
      <c r="F3" s="73"/>
      <c r="G3" s="73"/>
      <c r="H3" s="73"/>
      <c r="I3" s="73"/>
    </row>
    <row r="4" spans="1:9" ht="12.75" customHeight="1" x14ac:dyDescent="0.25">
      <c r="A4" s="1"/>
    </row>
    <row r="5" spans="1:9" ht="27.75" customHeight="1" x14ac:dyDescent="0.25">
      <c r="A5" s="60" t="s">
        <v>6</v>
      </c>
      <c r="B5" s="62" t="s">
        <v>17</v>
      </c>
      <c r="C5" s="62" t="s">
        <v>18</v>
      </c>
      <c r="D5" s="62"/>
      <c r="E5" s="62"/>
      <c r="F5" s="62"/>
      <c r="G5" s="62"/>
      <c r="H5" s="62"/>
      <c r="I5" s="62"/>
    </row>
    <row r="6" spans="1:9" ht="20.25" customHeight="1" x14ac:dyDescent="0.25">
      <c r="A6" s="61"/>
      <c r="B6" s="62"/>
      <c r="C6" s="18">
        <v>2025</v>
      </c>
      <c r="D6" s="18">
        <v>2026</v>
      </c>
      <c r="E6" s="18">
        <v>2027</v>
      </c>
      <c r="F6" s="18">
        <v>2028</v>
      </c>
      <c r="G6" s="18">
        <v>2029</v>
      </c>
      <c r="H6" s="18">
        <v>2030</v>
      </c>
      <c r="I6" s="18" t="s">
        <v>0</v>
      </c>
    </row>
    <row r="7" spans="1:9" ht="15.75" x14ac:dyDescent="0.25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</row>
    <row r="8" spans="1:9" ht="15.75" x14ac:dyDescent="0.25">
      <c r="A8" s="8">
        <v>1</v>
      </c>
      <c r="B8" s="9" t="s">
        <v>19</v>
      </c>
      <c r="C8" s="16">
        <f>SUM(C9:C12)</f>
        <v>84307.85</v>
      </c>
      <c r="D8" s="16">
        <f t="shared" ref="D8:H8" si="0">SUM(D9:D12)</f>
        <v>122891.75</v>
      </c>
      <c r="E8" s="16">
        <f t="shared" si="0"/>
        <v>122891.75</v>
      </c>
      <c r="F8" s="16">
        <f t="shared" si="0"/>
        <v>0</v>
      </c>
      <c r="G8" s="16">
        <f t="shared" si="0"/>
        <v>0</v>
      </c>
      <c r="H8" s="16">
        <f t="shared" si="0"/>
        <v>0</v>
      </c>
      <c r="I8" s="16">
        <f>SUM(C8:H8)</f>
        <v>330091.34999999998</v>
      </c>
    </row>
    <row r="9" spans="1:9" ht="15.75" x14ac:dyDescent="0.25">
      <c r="A9" s="8" t="s">
        <v>7</v>
      </c>
      <c r="B9" s="3" t="s">
        <v>20</v>
      </c>
      <c r="C9" s="7">
        <f>C15</f>
        <v>3372.31</v>
      </c>
      <c r="D9" s="7">
        <f t="shared" ref="D9:H9" si="1">D15</f>
        <v>4915.67</v>
      </c>
      <c r="E9" s="7">
        <f t="shared" si="1"/>
        <v>4915.67</v>
      </c>
      <c r="F9" s="7">
        <f t="shared" si="1"/>
        <v>0</v>
      </c>
      <c r="G9" s="7">
        <f t="shared" si="1"/>
        <v>0</v>
      </c>
      <c r="H9" s="7">
        <f t="shared" si="1"/>
        <v>0</v>
      </c>
      <c r="I9" s="7">
        <f t="shared" ref="I9:I18" si="2">SUM(C9:H9)</f>
        <v>13203.65</v>
      </c>
    </row>
    <row r="10" spans="1:9" ht="15.75" x14ac:dyDescent="0.25">
      <c r="A10" s="8" t="s">
        <v>8</v>
      </c>
      <c r="B10" s="3" t="s">
        <v>21</v>
      </c>
      <c r="C10" s="7">
        <f t="shared" ref="C10:H12" si="3">C16</f>
        <v>33143.1</v>
      </c>
      <c r="D10" s="7">
        <f t="shared" si="3"/>
        <v>48311.199999999997</v>
      </c>
      <c r="E10" s="7">
        <f t="shared" si="3"/>
        <v>48311.199999999997</v>
      </c>
      <c r="F10" s="7">
        <f t="shared" si="3"/>
        <v>0</v>
      </c>
      <c r="G10" s="7">
        <f t="shared" si="3"/>
        <v>0</v>
      </c>
      <c r="H10" s="7">
        <f t="shared" si="3"/>
        <v>0</v>
      </c>
      <c r="I10" s="7">
        <f t="shared" si="2"/>
        <v>129765.49999999999</v>
      </c>
    </row>
    <row r="11" spans="1:9" ht="15.75" x14ac:dyDescent="0.25">
      <c r="A11" s="8" t="s">
        <v>9</v>
      </c>
      <c r="B11" s="3" t="s">
        <v>22</v>
      </c>
      <c r="C11" s="7">
        <f t="shared" si="3"/>
        <v>47792.44</v>
      </c>
      <c r="D11" s="7">
        <f t="shared" si="3"/>
        <v>69664.88</v>
      </c>
      <c r="E11" s="7">
        <f t="shared" si="3"/>
        <v>69664.88</v>
      </c>
      <c r="F11" s="7">
        <f t="shared" si="3"/>
        <v>0</v>
      </c>
      <c r="G11" s="7">
        <f t="shared" si="3"/>
        <v>0</v>
      </c>
      <c r="H11" s="7">
        <f t="shared" si="3"/>
        <v>0</v>
      </c>
      <c r="I11" s="7">
        <f t="shared" si="2"/>
        <v>187122.2</v>
      </c>
    </row>
    <row r="12" spans="1:9" ht="15.75" x14ac:dyDescent="0.25">
      <c r="A12" s="8" t="s">
        <v>10</v>
      </c>
      <c r="B12" s="3" t="s">
        <v>23</v>
      </c>
      <c r="C12" s="7">
        <f t="shared" si="3"/>
        <v>0</v>
      </c>
      <c r="D12" s="7">
        <f t="shared" si="3"/>
        <v>0</v>
      </c>
      <c r="E12" s="7">
        <f t="shared" si="3"/>
        <v>0</v>
      </c>
      <c r="F12" s="7">
        <f t="shared" si="3"/>
        <v>0</v>
      </c>
      <c r="G12" s="7">
        <f t="shared" si="3"/>
        <v>0</v>
      </c>
      <c r="H12" s="7">
        <f t="shared" si="3"/>
        <v>0</v>
      </c>
      <c r="I12" s="7">
        <f t="shared" si="2"/>
        <v>0</v>
      </c>
    </row>
    <row r="13" spans="1:9" ht="34.15" customHeight="1" x14ac:dyDescent="0.25">
      <c r="A13" s="103" t="s">
        <v>115</v>
      </c>
      <c r="B13" s="103"/>
      <c r="C13" s="103"/>
      <c r="D13" s="103"/>
      <c r="E13" s="103"/>
      <c r="F13" s="103"/>
      <c r="G13" s="103"/>
      <c r="H13" s="103"/>
      <c r="I13" s="103"/>
    </row>
    <row r="14" spans="1:9" ht="63" x14ac:dyDescent="0.25">
      <c r="A14" s="8" t="s">
        <v>7</v>
      </c>
      <c r="B14" s="3" t="s">
        <v>51</v>
      </c>
      <c r="C14" s="7">
        <f>SUM(C15:C18)</f>
        <v>84307.85</v>
      </c>
      <c r="D14" s="7">
        <f t="shared" ref="D14:H14" si="4">SUM(D15:D18)</f>
        <v>122891.75</v>
      </c>
      <c r="E14" s="7">
        <f t="shared" si="4"/>
        <v>122891.75</v>
      </c>
      <c r="F14" s="7">
        <f t="shared" si="4"/>
        <v>0</v>
      </c>
      <c r="G14" s="7">
        <f t="shared" si="4"/>
        <v>0</v>
      </c>
      <c r="H14" s="7">
        <f t="shared" si="4"/>
        <v>0</v>
      </c>
      <c r="I14" s="7">
        <f>SUM(C14:H14)</f>
        <v>330091.34999999998</v>
      </c>
    </row>
    <row r="15" spans="1:9" ht="15.75" x14ac:dyDescent="0.25">
      <c r="A15" s="8" t="s">
        <v>11</v>
      </c>
      <c r="B15" s="3" t="s">
        <v>20</v>
      </c>
      <c r="C15" s="7">
        <f>'фин МП'!D108</f>
        <v>3372.31</v>
      </c>
      <c r="D15" s="7">
        <f>'фин МП'!E108</f>
        <v>4915.67</v>
      </c>
      <c r="E15" s="7">
        <f>'фин МП'!F108</f>
        <v>4915.67</v>
      </c>
      <c r="F15" s="7">
        <f>'фин МП'!G108</f>
        <v>0</v>
      </c>
      <c r="G15" s="7">
        <f>'фин МП'!H108</f>
        <v>0</v>
      </c>
      <c r="H15" s="7">
        <f>'фин МП'!I108</f>
        <v>0</v>
      </c>
      <c r="I15" s="7">
        <f>SUM(C15:H15)</f>
        <v>13203.65</v>
      </c>
    </row>
    <row r="16" spans="1:9" ht="15.75" x14ac:dyDescent="0.25">
      <c r="A16" s="8" t="s">
        <v>14</v>
      </c>
      <c r="B16" s="3" t="s">
        <v>21</v>
      </c>
      <c r="C16" s="7">
        <f>'фин МП'!D109</f>
        <v>33143.1</v>
      </c>
      <c r="D16" s="7">
        <f>'фин МП'!E109</f>
        <v>48311.199999999997</v>
      </c>
      <c r="E16" s="7">
        <f>'фин МП'!F109</f>
        <v>48311.199999999997</v>
      </c>
      <c r="F16" s="7">
        <f>'фин МП'!G109</f>
        <v>0</v>
      </c>
      <c r="G16" s="7">
        <f>'фин МП'!H109</f>
        <v>0</v>
      </c>
      <c r="H16" s="7">
        <f>'фин МП'!I109</f>
        <v>0</v>
      </c>
      <c r="I16" s="7">
        <f t="shared" si="2"/>
        <v>129765.49999999999</v>
      </c>
    </row>
    <row r="17" spans="1:9" ht="15.75" x14ac:dyDescent="0.25">
      <c r="A17" s="8" t="s">
        <v>24</v>
      </c>
      <c r="B17" s="3" t="s">
        <v>22</v>
      </c>
      <c r="C17" s="7">
        <f>'фин МП'!D110</f>
        <v>47792.44</v>
      </c>
      <c r="D17" s="7">
        <f>'фин МП'!E110</f>
        <v>69664.88</v>
      </c>
      <c r="E17" s="7">
        <f>'фин МП'!F110</f>
        <v>69664.88</v>
      </c>
      <c r="F17" s="7">
        <f>'фин МП'!G110</f>
        <v>0</v>
      </c>
      <c r="G17" s="7">
        <f>'фин МП'!H110</f>
        <v>0</v>
      </c>
      <c r="H17" s="7">
        <f>'фин МП'!I110</f>
        <v>0</v>
      </c>
      <c r="I17" s="7">
        <f t="shared" si="2"/>
        <v>187122.2</v>
      </c>
    </row>
    <row r="18" spans="1:9" ht="15.75" x14ac:dyDescent="0.25">
      <c r="A18" s="8" t="s">
        <v>25</v>
      </c>
      <c r="B18" s="3" t="s">
        <v>23</v>
      </c>
      <c r="C18" s="7">
        <f>'фин МП'!D111</f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f t="shared" si="2"/>
        <v>0</v>
      </c>
    </row>
    <row r="19" spans="1:9" ht="15.75" x14ac:dyDescent="0.25">
      <c r="A19" s="4"/>
    </row>
  </sheetData>
  <mergeCells count="6">
    <mergeCell ref="A13:I13"/>
    <mergeCell ref="D1:I1"/>
    <mergeCell ref="A3:I3"/>
    <mergeCell ref="A5:A6"/>
    <mergeCell ref="B5:B6"/>
    <mergeCell ref="C5:I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view="pageBreakPreview" topLeftCell="A55" zoomScale="80" zoomScaleNormal="100" zoomScaleSheetLayoutView="80" workbookViewId="0">
      <selection activeCell="B71" sqref="B71"/>
    </sheetView>
  </sheetViews>
  <sheetFormatPr defaultRowHeight="15" x14ac:dyDescent="0.25"/>
  <cols>
    <col min="1" max="1" width="6.5703125" customWidth="1"/>
    <col min="2" max="2" width="54.28515625" customWidth="1"/>
    <col min="3" max="3" width="13.28515625" customWidth="1"/>
    <col min="4" max="4" width="14.7109375" customWidth="1"/>
    <col min="5" max="5" width="12.42578125" customWidth="1"/>
    <col min="6" max="8" width="9.5703125" customWidth="1"/>
    <col min="9" max="9" width="14.42578125" customWidth="1"/>
  </cols>
  <sheetData>
    <row r="1" spans="1:9" ht="18.75" x14ac:dyDescent="0.3">
      <c r="A1" s="5"/>
      <c r="B1" s="5"/>
      <c r="C1" s="104" t="s">
        <v>33</v>
      </c>
      <c r="D1" s="104"/>
      <c r="E1" s="104"/>
      <c r="F1" s="104"/>
      <c r="G1" s="104"/>
      <c r="H1" s="104"/>
      <c r="I1" s="104"/>
    </row>
    <row r="2" spans="1:9" ht="18.75" x14ac:dyDescent="0.3">
      <c r="A2" s="5"/>
      <c r="B2" s="5"/>
      <c r="C2" s="37"/>
      <c r="D2" s="37"/>
      <c r="E2" s="37"/>
      <c r="F2" s="37"/>
      <c r="G2" s="37"/>
      <c r="H2" s="37"/>
      <c r="I2" s="37"/>
    </row>
    <row r="3" spans="1:9" ht="22.9" customHeight="1" x14ac:dyDescent="0.25">
      <c r="A3" s="73" t="s">
        <v>188</v>
      </c>
      <c r="B3" s="73"/>
      <c r="C3" s="73"/>
      <c r="D3" s="73"/>
      <c r="E3" s="73"/>
      <c r="F3" s="73"/>
      <c r="G3" s="73"/>
      <c r="H3" s="73"/>
      <c r="I3" s="73"/>
    </row>
    <row r="4" spans="1:9" ht="27.6" customHeight="1" x14ac:dyDescent="0.25">
      <c r="A4" s="62" t="s">
        <v>6</v>
      </c>
      <c r="B4" s="62" t="s">
        <v>17</v>
      </c>
      <c r="C4" s="62" t="s">
        <v>18</v>
      </c>
      <c r="D4" s="62"/>
      <c r="E4" s="62"/>
      <c r="F4" s="62"/>
      <c r="G4" s="62"/>
      <c r="H4" s="62"/>
      <c r="I4" s="62"/>
    </row>
    <row r="5" spans="1:9" ht="25.15" customHeight="1" x14ac:dyDescent="0.25">
      <c r="A5" s="62"/>
      <c r="B5" s="62"/>
      <c r="C5" s="18">
        <v>2025</v>
      </c>
      <c r="D5" s="18">
        <v>2026</v>
      </c>
      <c r="E5" s="18">
        <v>2027</v>
      </c>
      <c r="F5" s="18">
        <v>2028</v>
      </c>
      <c r="G5" s="18">
        <v>2029</v>
      </c>
      <c r="H5" s="18">
        <v>2030</v>
      </c>
      <c r="I5" s="18" t="s">
        <v>0</v>
      </c>
    </row>
    <row r="6" spans="1:9" x14ac:dyDescent="0.25">
      <c r="A6" s="24">
        <v>1</v>
      </c>
      <c r="B6" s="24">
        <v>2</v>
      </c>
      <c r="C6" s="24">
        <v>3</v>
      </c>
      <c r="D6" s="24">
        <v>4</v>
      </c>
      <c r="E6" s="24">
        <v>5</v>
      </c>
      <c r="F6" s="24">
        <v>6</v>
      </c>
      <c r="G6" s="24">
        <v>7</v>
      </c>
      <c r="H6" s="24">
        <v>8</v>
      </c>
      <c r="I6" s="24">
        <v>9</v>
      </c>
    </row>
    <row r="7" spans="1:9" ht="15.75" x14ac:dyDescent="0.25">
      <c r="A7" s="8">
        <v>1</v>
      </c>
      <c r="B7" s="9" t="s">
        <v>19</v>
      </c>
      <c r="C7" s="47">
        <f>SUM(C8:C11)</f>
        <v>33398.78</v>
      </c>
      <c r="D7" s="48">
        <f t="shared" ref="D7:H7" si="0">SUM(D8:D11)</f>
        <v>9029.6200000000008</v>
      </c>
      <c r="E7" s="48">
        <f t="shared" si="0"/>
        <v>9029.6200000000008</v>
      </c>
      <c r="F7" s="48">
        <f t="shared" si="0"/>
        <v>0</v>
      </c>
      <c r="G7" s="48">
        <f t="shared" si="0"/>
        <v>0</v>
      </c>
      <c r="H7" s="48">
        <f t="shared" si="0"/>
        <v>0</v>
      </c>
      <c r="I7" s="47">
        <f>SUM(I8:I11)</f>
        <v>51458.020000000004</v>
      </c>
    </row>
    <row r="8" spans="1:9" ht="15.75" x14ac:dyDescent="0.25">
      <c r="A8" s="8" t="s">
        <v>7</v>
      </c>
      <c r="B8" s="3" t="s">
        <v>20</v>
      </c>
      <c r="C8" s="49">
        <f>C14+C19+C24+C29+C34+C39++C44+C49++C54+C59+C64</f>
        <v>14649.579999999998</v>
      </c>
      <c r="D8" s="49">
        <f t="shared" ref="D8:H8" si="1">D14+D19+D24+D29+D34+D39++D44+D49++D54+D59+D64</f>
        <v>9029.6200000000008</v>
      </c>
      <c r="E8" s="49">
        <f t="shared" si="1"/>
        <v>9029.6200000000008</v>
      </c>
      <c r="F8" s="49">
        <f t="shared" si="1"/>
        <v>0</v>
      </c>
      <c r="G8" s="49">
        <f t="shared" si="1"/>
        <v>0</v>
      </c>
      <c r="H8" s="49">
        <f t="shared" si="1"/>
        <v>0</v>
      </c>
      <c r="I8" s="50">
        <f>SUM(C8:H8)</f>
        <v>32708.82</v>
      </c>
    </row>
    <row r="9" spans="1:9" ht="15.75" x14ac:dyDescent="0.25">
      <c r="A9" s="8" t="s">
        <v>8</v>
      </c>
      <c r="B9" s="3" t="s">
        <v>21</v>
      </c>
      <c r="C9" s="51">
        <f t="shared" ref="C9:H11" si="2">C20+C25+C30+C35+C40</f>
        <v>0</v>
      </c>
      <c r="D9" s="51">
        <f t="shared" ref="D9:H9" si="3">D20+D25+D30+D35+D40</f>
        <v>0</v>
      </c>
      <c r="E9" s="51">
        <f t="shared" si="3"/>
        <v>0</v>
      </c>
      <c r="F9" s="51">
        <f t="shared" si="3"/>
        <v>0</v>
      </c>
      <c r="G9" s="51">
        <f t="shared" si="3"/>
        <v>0</v>
      </c>
      <c r="H9" s="51">
        <f t="shared" si="3"/>
        <v>0</v>
      </c>
      <c r="I9" s="51">
        <f t="shared" ref="I9:I11" si="4">SUM(C9:H9)</f>
        <v>0</v>
      </c>
    </row>
    <row r="10" spans="1:9" ht="15.75" x14ac:dyDescent="0.25">
      <c r="A10" s="8" t="s">
        <v>9</v>
      </c>
      <c r="B10" s="3" t="s">
        <v>22</v>
      </c>
      <c r="C10" s="51">
        <f>C21+C26+C31+C36+C41+C46+C51+C56+C61+C66</f>
        <v>18749.2</v>
      </c>
      <c r="D10" s="51">
        <f t="shared" ref="D10:H10" si="5">D21+D26+D31+D36+D41+D46+D51+D56+D61+D66</f>
        <v>0</v>
      </c>
      <c r="E10" s="51">
        <f t="shared" si="5"/>
        <v>0</v>
      </c>
      <c r="F10" s="51">
        <f t="shared" si="5"/>
        <v>0</v>
      </c>
      <c r="G10" s="51">
        <f t="shared" si="5"/>
        <v>0</v>
      </c>
      <c r="H10" s="51">
        <f t="shared" si="5"/>
        <v>0</v>
      </c>
      <c r="I10" s="51">
        <f t="shared" si="4"/>
        <v>18749.2</v>
      </c>
    </row>
    <row r="11" spans="1:9" ht="15.75" x14ac:dyDescent="0.25">
      <c r="A11" s="8" t="s">
        <v>10</v>
      </c>
      <c r="B11" s="3" t="s">
        <v>23</v>
      </c>
      <c r="C11" s="51">
        <f t="shared" si="2"/>
        <v>0</v>
      </c>
      <c r="D11" s="51">
        <f t="shared" si="2"/>
        <v>0</v>
      </c>
      <c r="E11" s="51">
        <f t="shared" si="2"/>
        <v>0</v>
      </c>
      <c r="F11" s="51">
        <f t="shared" si="2"/>
        <v>0</v>
      </c>
      <c r="G11" s="51">
        <f t="shared" si="2"/>
        <v>0</v>
      </c>
      <c r="H11" s="51">
        <f t="shared" si="2"/>
        <v>0</v>
      </c>
      <c r="I11" s="51">
        <f t="shared" si="4"/>
        <v>0</v>
      </c>
    </row>
    <row r="12" spans="1:9" ht="17.45" customHeight="1" x14ac:dyDescent="0.25">
      <c r="A12" s="103" t="s">
        <v>116</v>
      </c>
      <c r="B12" s="103"/>
      <c r="C12" s="103"/>
      <c r="D12" s="103"/>
      <c r="E12" s="103"/>
      <c r="F12" s="103"/>
      <c r="G12" s="103"/>
      <c r="H12" s="103"/>
      <c r="I12" s="103"/>
    </row>
    <row r="13" spans="1:9" ht="83.25" customHeight="1" x14ac:dyDescent="0.25">
      <c r="A13" s="8" t="s">
        <v>7</v>
      </c>
      <c r="B13" s="26" t="s">
        <v>192</v>
      </c>
      <c r="C13" s="27">
        <f>SUM(C14:C17)</f>
        <v>25</v>
      </c>
      <c r="D13" s="27">
        <f>SUM(D14:D17)</f>
        <v>25</v>
      </c>
      <c r="E13" s="27">
        <f t="shared" ref="E13:H13" si="6">SUM(E14:E17)</f>
        <v>25</v>
      </c>
      <c r="F13" s="27">
        <f t="shared" si="6"/>
        <v>0</v>
      </c>
      <c r="G13" s="27">
        <f t="shared" si="6"/>
        <v>0</v>
      </c>
      <c r="H13" s="27">
        <f t="shared" si="6"/>
        <v>0</v>
      </c>
      <c r="I13" s="27">
        <f>SUM(I14:I17)</f>
        <v>75</v>
      </c>
    </row>
    <row r="14" spans="1:9" ht="18" customHeight="1" x14ac:dyDescent="0.25">
      <c r="A14" s="8" t="s">
        <v>11</v>
      </c>
      <c r="B14" s="26" t="s">
        <v>20</v>
      </c>
      <c r="C14" s="7">
        <f>'фин МП'!D118</f>
        <v>25</v>
      </c>
      <c r="D14" s="7">
        <f>'фин МП'!E118</f>
        <v>25</v>
      </c>
      <c r="E14" s="7">
        <f>'фин МП'!F118</f>
        <v>25</v>
      </c>
      <c r="F14" s="7">
        <f>'фин МП'!G118</f>
        <v>0</v>
      </c>
      <c r="G14" s="7">
        <f>'фин МП'!H118</f>
        <v>0</v>
      </c>
      <c r="H14" s="7">
        <f>'фин МП'!I118</f>
        <v>0</v>
      </c>
      <c r="I14" s="27">
        <f>SUM(C14:H14)</f>
        <v>75</v>
      </c>
    </row>
    <row r="15" spans="1:9" ht="20.25" customHeight="1" x14ac:dyDescent="0.25">
      <c r="A15" s="8" t="s">
        <v>14</v>
      </c>
      <c r="B15" s="26" t="s">
        <v>21</v>
      </c>
      <c r="C15" s="25">
        <f>'фин МП'!D119</f>
        <v>0</v>
      </c>
      <c r="D15" s="25">
        <f>'фин МП'!E119</f>
        <v>0</v>
      </c>
      <c r="E15" s="25">
        <f>'фин МП'!F119</f>
        <v>0</v>
      </c>
      <c r="F15" s="25">
        <f>'фин МП'!G119</f>
        <v>0</v>
      </c>
      <c r="G15" s="25">
        <f>'фин МП'!H119</f>
        <v>0</v>
      </c>
      <c r="H15" s="25">
        <f>'фин МП'!I119</f>
        <v>0</v>
      </c>
      <c r="I15" s="27">
        <f t="shared" ref="I15:I17" si="7">SUM(C15:H15)</f>
        <v>0</v>
      </c>
    </row>
    <row r="16" spans="1:9" ht="15.75" customHeight="1" x14ac:dyDescent="0.25">
      <c r="A16" s="8" t="s">
        <v>24</v>
      </c>
      <c r="B16" s="26" t="s">
        <v>22</v>
      </c>
      <c r="C16" s="25">
        <f>'фин МП'!D120</f>
        <v>0</v>
      </c>
      <c r="D16" s="25">
        <f>'фин МП'!E120</f>
        <v>0</v>
      </c>
      <c r="E16" s="25">
        <f>'фин МП'!F120</f>
        <v>0</v>
      </c>
      <c r="F16" s="25">
        <f>'фин МП'!G120</f>
        <v>0</v>
      </c>
      <c r="G16" s="25">
        <f>'фин МП'!H120</f>
        <v>0</v>
      </c>
      <c r="H16" s="25">
        <f>'фин МП'!I120</f>
        <v>0</v>
      </c>
      <c r="I16" s="27">
        <f t="shared" si="7"/>
        <v>0</v>
      </c>
    </row>
    <row r="17" spans="1:9" ht="18" customHeight="1" x14ac:dyDescent="0.25">
      <c r="A17" s="8" t="s">
        <v>25</v>
      </c>
      <c r="B17" s="26" t="s">
        <v>23</v>
      </c>
      <c r="C17" s="25">
        <f>'фин МП'!D121</f>
        <v>0</v>
      </c>
      <c r="D17" s="25">
        <f>'фин МП'!E121</f>
        <v>0</v>
      </c>
      <c r="E17" s="25">
        <f>'фин МП'!F121</f>
        <v>0</v>
      </c>
      <c r="F17" s="25">
        <f>'фин МП'!G121</f>
        <v>0</v>
      </c>
      <c r="G17" s="25">
        <f>'фин МП'!H121</f>
        <v>0</v>
      </c>
      <c r="H17" s="25">
        <f>'фин МП'!I121</f>
        <v>0</v>
      </c>
      <c r="I17" s="27">
        <f t="shared" si="7"/>
        <v>0</v>
      </c>
    </row>
    <row r="18" spans="1:9" ht="123" customHeight="1" x14ac:dyDescent="0.25">
      <c r="A18" s="8" t="s">
        <v>8</v>
      </c>
      <c r="B18" s="26" t="s">
        <v>172</v>
      </c>
      <c r="C18" s="27">
        <f>SUM(C19:C22)</f>
        <v>21525.5</v>
      </c>
      <c r="D18" s="27">
        <f>SUM(D19:D22)</f>
        <v>4200</v>
      </c>
      <c r="E18" s="27">
        <f t="shared" ref="E18:H18" si="8">SUM(E19:E22)</f>
        <v>4200</v>
      </c>
      <c r="F18" s="27">
        <f t="shared" si="8"/>
        <v>0</v>
      </c>
      <c r="G18" s="27">
        <f t="shared" si="8"/>
        <v>0</v>
      </c>
      <c r="H18" s="27">
        <f t="shared" si="8"/>
        <v>0</v>
      </c>
      <c r="I18" s="27">
        <f>SUM(I19:I22)</f>
        <v>29925.5</v>
      </c>
    </row>
    <row r="19" spans="1:9" ht="24.75" customHeight="1" x14ac:dyDescent="0.25">
      <c r="A19" s="8" t="s">
        <v>12</v>
      </c>
      <c r="B19" s="26" t="s">
        <v>20</v>
      </c>
      <c r="C19" s="7">
        <f>'фин МП'!D123</f>
        <v>5932.5</v>
      </c>
      <c r="D19" s="7">
        <f>'фин МП'!E123</f>
        <v>4200</v>
      </c>
      <c r="E19" s="7">
        <f>'фин МП'!F123</f>
        <v>4200</v>
      </c>
      <c r="F19" s="7">
        <f>'фин МП'!G123</f>
        <v>0</v>
      </c>
      <c r="G19" s="7">
        <f>'фин МП'!H123</f>
        <v>0</v>
      </c>
      <c r="H19" s="7">
        <f>'фин МП'!I123</f>
        <v>0</v>
      </c>
      <c r="I19" s="27">
        <f>SUM(C19:H19)</f>
        <v>14332.5</v>
      </c>
    </row>
    <row r="20" spans="1:9" ht="21.75" customHeight="1" x14ac:dyDescent="0.25">
      <c r="A20" s="8" t="s">
        <v>13</v>
      </c>
      <c r="B20" s="26" t="s">
        <v>21</v>
      </c>
      <c r="C20" s="25">
        <f>'фин МП'!D124</f>
        <v>0</v>
      </c>
      <c r="D20" s="25">
        <f>'фин МП'!E124</f>
        <v>0</v>
      </c>
      <c r="E20" s="25">
        <f>'фин МП'!F124</f>
        <v>0</v>
      </c>
      <c r="F20" s="25">
        <f>'фин МП'!G124</f>
        <v>0</v>
      </c>
      <c r="G20" s="25">
        <f>'фин МП'!H124</f>
        <v>0</v>
      </c>
      <c r="H20" s="25">
        <f>'фин МП'!I124</f>
        <v>0</v>
      </c>
      <c r="I20" s="27">
        <f t="shared" ref="I20:I22" si="9">SUM(C20:H20)</f>
        <v>0</v>
      </c>
    </row>
    <row r="21" spans="1:9" ht="20.25" customHeight="1" x14ac:dyDescent="0.25">
      <c r="A21" s="8" t="s">
        <v>26</v>
      </c>
      <c r="B21" s="26" t="s">
        <v>22</v>
      </c>
      <c r="C21" s="25">
        <f>'фин МП'!D125</f>
        <v>15593</v>
      </c>
      <c r="D21" s="25">
        <f>'фин МП'!E125</f>
        <v>0</v>
      </c>
      <c r="E21" s="25">
        <f>'фин МП'!F125</f>
        <v>0</v>
      </c>
      <c r="F21" s="25">
        <f>'фин МП'!G125</f>
        <v>0</v>
      </c>
      <c r="G21" s="25">
        <f>'фин МП'!H125</f>
        <v>0</v>
      </c>
      <c r="H21" s="25">
        <f>'фин МП'!I125</f>
        <v>0</v>
      </c>
      <c r="I21" s="27">
        <f t="shared" si="9"/>
        <v>15593</v>
      </c>
    </row>
    <row r="22" spans="1:9" ht="18" customHeight="1" x14ac:dyDescent="0.25">
      <c r="A22" s="8" t="s">
        <v>27</v>
      </c>
      <c r="B22" s="26" t="s">
        <v>23</v>
      </c>
      <c r="C22" s="25">
        <f>'фин МП'!D126</f>
        <v>0</v>
      </c>
      <c r="D22" s="25">
        <f>'фин МП'!E126</f>
        <v>0</v>
      </c>
      <c r="E22" s="25">
        <f>'фин МП'!F126</f>
        <v>0</v>
      </c>
      <c r="F22" s="25">
        <f>'фин МП'!G126</f>
        <v>0</v>
      </c>
      <c r="G22" s="25">
        <f>'фин МП'!H126</f>
        <v>0</v>
      </c>
      <c r="H22" s="25">
        <f>'фин МП'!I126</f>
        <v>0</v>
      </c>
      <c r="I22" s="27">
        <f t="shared" si="9"/>
        <v>0</v>
      </c>
    </row>
    <row r="23" spans="1:9" ht="81.599999999999994" customHeight="1" x14ac:dyDescent="0.25">
      <c r="A23" s="8" t="s">
        <v>9</v>
      </c>
      <c r="B23" s="26" t="s">
        <v>175</v>
      </c>
      <c r="C23" s="7">
        <f>'фин МП'!D127</f>
        <v>4192.78</v>
      </c>
      <c r="D23" s="7">
        <f>SUM(D24:D27)</f>
        <v>1415</v>
      </c>
      <c r="E23" s="7">
        <f t="shared" ref="E23:H23" si="10">SUM(E24:E27)</f>
        <v>1415</v>
      </c>
      <c r="F23" s="7">
        <f t="shared" si="10"/>
        <v>0</v>
      </c>
      <c r="G23" s="7">
        <f t="shared" si="10"/>
        <v>0</v>
      </c>
      <c r="H23" s="7">
        <f t="shared" si="10"/>
        <v>0</v>
      </c>
      <c r="I23" s="27">
        <f>SUM(I24:I27)</f>
        <v>7022.78</v>
      </c>
    </row>
    <row r="24" spans="1:9" ht="18.600000000000001" customHeight="1" x14ac:dyDescent="0.25">
      <c r="A24" s="8" t="s">
        <v>15</v>
      </c>
      <c r="B24" s="26" t="s">
        <v>20</v>
      </c>
      <c r="C24" s="28">
        <f>'фин МП'!D128</f>
        <v>1692.78</v>
      </c>
      <c r="D24" s="7">
        <v>1415</v>
      </c>
      <c r="E24" s="28">
        <v>1415</v>
      </c>
      <c r="F24" s="28">
        <v>0</v>
      </c>
      <c r="G24" s="28">
        <v>0</v>
      </c>
      <c r="H24" s="28">
        <v>0</v>
      </c>
      <c r="I24" s="27">
        <f>SUM(C24:H24)</f>
        <v>4522.78</v>
      </c>
    </row>
    <row r="25" spans="1:9" ht="18.600000000000001" customHeight="1" x14ac:dyDescent="0.25">
      <c r="A25" s="8" t="s">
        <v>34</v>
      </c>
      <c r="B25" s="26" t="s">
        <v>21</v>
      </c>
      <c r="C25" s="28">
        <f>'фин МП'!D129</f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7">
        <f t="shared" ref="I25:I27" si="11">SUM(C25:H25)</f>
        <v>0</v>
      </c>
    </row>
    <row r="26" spans="1:9" ht="18.600000000000001" customHeight="1" x14ac:dyDescent="0.25">
      <c r="A26" s="8" t="s">
        <v>35</v>
      </c>
      <c r="B26" s="26" t="s">
        <v>22</v>
      </c>
      <c r="C26" s="28">
        <f>'фин МП'!D130</f>
        <v>2500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7">
        <f t="shared" si="11"/>
        <v>2500</v>
      </c>
    </row>
    <row r="27" spans="1:9" ht="18.600000000000001" customHeight="1" x14ac:dyDescent="0.25">
      <c r="A27" s="8" t="s">
        <v>36</v>
      </c>
      <c r="B27" s="26" t="s">
        <v>23</v>
      </c>
      <c r="C27" s="7">
        <f>'фин МП'!D131</f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7">
        <f t="shared" si="11"/>
        <v>0</v>
      </c>
    </row>
    <row r="28" spans="1:9" ht="78.75" x14ac:dyDescent="0.25">
      <c r="A28" s="8" t="s">
        <v>10</v>
      </c>
      <c r="B28" s="26" t="s">
        <v>176</v>
      </c>
      <c r="C28" s="28">
        <f>'фин МП'!D132</f>
        <v>1888.2</v>
      </c>
      <c r="D28" s="7">
        <f>SUM(D29:D32)</f>
        <v>1070.5</v>
      </c>
      <c r="E28" s="7">
        <f t="shared" ref="E28:H28" si="12">SUM(E29:E32)</f>
        <v>1070.5</v>
      </c>
      <c r="F28" s="7">
        <f t="shared" si="12"/>
        <v>0</v>
      </c>
      <c r="G28" s="7">
        <f t="shared" si="12"/>
        <v>0</v>
      </c>
      <c r="H28" s="7">
        <f t="shared" si="12"/>
        <v>0</v>
      </c>
      <c r="I28" s="27">
        <f>SUM(I29:I32)</f>
        <v>4029.2</v>
      </c>
    </row>
    <row r="29" spans="1:9" ht="19.899999999999999" customHeight="1" x14ac:dyDescent="0.25">
      <c r="A29" s="29" t="s">
        <v>16</v>
      </c>
      <c r="B29" s="26" t="s">
        <v>20</v>
      </c>
      <c r="C29" s="28">
        <f>'фин МП'!D133</f>
        <v>1888.2</v>
      </c>
      <c r="D29" s="7">
        <v>1070.5</v>
      </c>
      <c r="E29" s="28">
        <v>1070.5</v>
      </c>
      <c r="F29" s="28">
        <v>0</v>
      </c>
      <c r="G29" s="28">
        <v>0</v>
      </c>
      <c r="H29" s="28">
        <v>0</v>
      </c>
      <c r="I29" s="27">
        <f>SUM(C29:H29)</f>
        <v>4029.2</v>
      </c>
    </row>
    <row r="30" spans="1:9" ht="19.899999999999999" customHeight="1" x14ac:dyDescent="0.25">
      <c r="A30" s="29" t="s">
        <v>37</v>
      </c>
      <c r="B30" s="26" t="s">
        <v>21</v>
      </c>
      <c r="C30" s="28">
        <f>'фин МП'!D134</f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7">
        <f t="shared" ref="I30:I32" si="13">SUM(C30:H30)</f>
        <v>0</v>
      </c>
    </row>
    <row r="31" spans="1:9" ht="19.899999999999999" customHeight="1" x14ac:dyDescent="0.25">
      <c r="A31" s="29" t="s">
        <v>38</v>
      </c>
      <c r="B31" s="26" t="s">
        <v>22</v>
      </c>
      <c r="C31" s="7">
        <f>'фин МП'!D135</f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7">
        <f t="shared" si="13"/>
        <v>0</v>
      </c>
    </row>
    <row r="32" spans="1:9" ht="19.899999999999999" customHeight="1" x14ac:dyDescent="0.25">
      <c r="A32" s="29" t="s">
        <v>39</v>
      </c>
      <c r="B32" s="26" t="s">
        <v>23</v>
      </c>
      <c r="C32" s="28">
        <f>'фин МП'!D136</f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7">
        <f t="shared" si="13"/>
        <v>0</v>
      </c>
    </row>
    <row r="33" spans="1:9" ht="78.75" x14ac:dyDescent="0.25">
      <c r="A33" s="8" t="s">
        <v>40</v>
      </c>
      <c r="B33" s="26" t="s">
        <v>177</v>
      </c>
      <c r="C33" s="28">
        <f>'фин МП'!D137</f>
        <v>1170</v>
      </c>
      <c r="D33" s="7">
        <f>SUM(D34:D37)</f>
        <v>760</v>
      </c>
      <c r="E33" s="7">
        <f t="shared" ref="E33:H33" si="14">SUM(E34:E37)</f>
        <v>760</v>
      </c>
      <c r="F33" s="7">
        <f t="shared" si="14"/>
        <v>0</v>
      </c>
      <c r="G33" s="7">
        <f t="shared" si="14"/>
        <v>0</v>
      </c>
      <c r="H33" s="7">
        <f t="shared" si="14"/>
        <v>0</v>
      </c>
      <c r="I33" s="27">
        <f>SUM(I34:I37)</f>
        <v>2690</v>
      </c>
    </row>
    <row r="34" spans="1:9" ht="16.899999999999999" customHeight="1" x14ac:dyDescent="0.25">
      <c r="A34" s="30" t="s">
        <v>41</v>
      </c>
      <c r="B34" s="26" t="s">
        <v>20</v>
      </c>
      <c r="C34" s="28">
        <f>'фин МП'!D138</f>
        <v>1170</v>
      </c>
      <c r="D34" s="7">
        <v>760</v>
      </c>
      <c r="E34" s="28">
        <v>760</v>
      </c>
      <c r="F34" s="28">
        <v>0</v>
      </c>
      <c r="G34" s="28">
        <v>0</v>
      </c>
      <c r="H34" s="28">
        <v>0</v>
      </c>
      <c r="I34" s="27">
        <f>SUM(C34:H34)</f>
        <v>2690</v>
      </c>
    </row>
    <row r="35" spans="1:9" ht="16.899999999999999" customHeight="1" x14ac:dyDescent="0.25">
      <c r="A35" s="30" t="s">
        <v>42</v>
      </c>
      <c r="B35" s="26" t="s">
        <v>21</v>
      </c>
      <c r="C35" s="7">
        <f>'фин МП'!D139</f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7">
        <f t="shared" ref="I35:I37" si="15">SUM(C35:H35)</f>
        <v>0</v>
      </c>
    </row>
    <row r="36" spans="1:9" ht="16.899999999999999" customHeight="1" x14ac:dyDescent="0.25">
      <c r="A36" s="30" t="s">
        <v>43</v>
      </c>
      <c r="B36" s="26" t="s">
        <v>22</v>
      </c>
      <c r="C36" s="28">
        <f>'фин МП'!D140</f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7">
        <f t="shared" si="15"/>
        <v>0</v>
      </c>
    </row>
    <row r="37" spans="1:9" ht="16.899999999999999" customHeight="1" x14ac:dyDescent="0.25">
      <c r="A37" s="30" t="s">
        <v>44</v>
      </c>
      <c r="B37" s="26" t="s">
        <v>23</v>
      </c>
      <c r="C37" s="28">
        <f>'фин МП'!D141</f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7">
        <f t="shared" si="15"/>
        <v>0</v>
      </c>
    </row>
    <row r="38" spans="1:9" ht="78.75" x14ac:dyDescent="0.25">
      <c r="A38" s="8" t="s">
        <v>117</v>
      </c>
      <c r="B38" s="26" t="s">
        <v>178</v>
      </c>
      <c r="C38" s="28">
        <f>'фин МП'!D142</f>
        <v>695</v>
      </c>
      <c r="D38" s="7">
        <f>SUM(D39:D42)</f>
        <v>215</v>
      </c>
      <c r="E38" s="7">
        <f t="shared" ref="E38:H38" si="16">SUM(E39:E42)</f>
        <v>215</v>
      </c>
      <c r="F38" s="7">
        <f t="shared" si="16"/>
        <v>0</v>
      </c>
      <c r="G38" s="7">
        <f t="shared" si="16"/>
        <v>0</v>
      </c>
      <c r="H38" s="7">
        <f t="shared" si="16"/>
        <v>0</v>
      </c>
      <c r="I38" s="27">
        <f>SUM(I39:I42)</f>
        <v>1125</v>
      </c>
    </row>
    <row r="39" spans="1:9" ht="15.75" x14ac:dyDescent="0.25">
      <c r="A39" s="30" t="s">
        <v>125</v>
      </c>
      <c r="B39" s="26" t="s">
        <v>20</v>
      </c>
      <c r="C39" s="7">
        <f>'фин МП'!D143</f>
        <v>695</v>
      </c>
      <c r="D39" s="7">
        <v>215</v>
      </c>
      <c r="E39" s="28">
        <v>215</v>
      </c>
      <c r="F39" s="28">
        <v>0</v>
      </c>
      <c r="G39" s="28">
        <v>0</v>
      </c>
      <c r="H39" s="28">
        <v>0</v>
      </c>
      <c r="I39" s="27">
        <f>SUM(C39:H39)</f>
        <v>1125</v>
      </c>
    </row>
    <row r="40" spans="1:9" ht="15.75" x14ac:dyDescent="0.25">
      <c r="A40" s="30" t="s">
        <v>126</v>
      </c>
      <c r="B40" s="26" t="s">
        <v>21</v>
      </c>
      <c r="C40" s="28">
        <f>'фин МП'!D144</f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7">
        <f t="shared" ref="I40:I42" si="17">SUM(C40:H40)</f>
        <v>0</v>
      </c>
    </row>
    <row r="41" spans="1:9" ht="15.75" x14ac:dyDescent="0.25">
      <c r="A41" s="30" t="s">
        <v>127</v>
      </c>
      <c r="B41" s="26" t="s">
        <v>22</v>
      </c>
      <c r="C41" s="28">
        <f>'фин МП'!D145</f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7">
        <f t="shared" si="17"/>
        <v>0</v>
      </c>
    </row>
    <row r="42" spans="1:9" ht="15.75" x14ac:dyDescent="0.25">
      <c r="A42" s="30" t="s">
        <v>128</v>
      </c>
      <c r="B42" s="26" t="s">
        <v>23</v>
      </c>
      <c r="C42" s="28">
        <f>'фин МП'!D146</f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7">
        <f t="shared" si="17"/>
        <v>0</v>
      </c>
    </row>
    <row r="43" spans="1:9" ht="78.75" x14ac:dyDescent="0.25">
      <c r="A43" s="8" t="s">
        <v>119</v>
      </c>
      <c r="B43" s="26" t="s">
        <v>173</v>
      </c>
      <c r="C43" s="7">
        <f>'фин МП'!D147</f>
        <v>120</v>
      </c>
      <c r="D43" s="7">
        <f>SUM(D44:D47)</f>
        <v>150</v>
      </c>
      <c r="E43" s="7">
        <f t="shared" ref="E43:H43" si="18">SUM(E44:E47)</f>
        <v>150</v>
      </c>
      <c r="F43" s="7">
        <f t="shared" si="18"/>
        <v>0</v>
      </c>
      <c r="G43" s="7">
        <f t="shared" si="18"/>
        <v>0</v>
      </c>
      <c r="H43" s="7">
        <f t="shared" si="18"/>
        <v>0</v>
      </c>
      <c r="I43" s="27">
        <f>SUM(I44:I47)</f>
        <v>420</v>
      </c>
    </row>
    <row r="44" spans="1:9" ht="15.75" x14ac:dyDescent="0.25">
      <c r="A44" s="30" t="s">
        <v>129</v>
      </c>
      <c r="B44" s="26" t="s">
        <v>20</v>
      </c>
      <c r="C44" s="28">
        <f>'фин МП'!D148</f>
        <v>120</v>
      </c>
      <c r="D44" s="7">
        <v>150</v>
      </c>
      <c r="E44" s="28">
        <v>150</v>
      </c>
      <c r="F44" s="28">
        <v>0</v>
      </c>
      <c r="G44" s="28">
        <v>0</v>
      </c>
      <c r="H44" s="28">
        <v>0</v>
      </c>
      <c r="I44" s="27">
        <f>SUM(C44:H44)</f>
        <v>420</v>
      </c>
    </row>
    <row r="45" spans="1:9" ht="15.75" x14ac:dyDescent="0.25">
      <c r="A45" s="30" t="s">
        <v>130</v>
      </c>
      <c r="B45" s="26" t="s">
        <v>21</v>
      </c>
      <c r="C45" s="28">
        <f>'фин МП'!D149</f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7">
        <f t="shared" ref="I45:I47" si="19">SUM(C45:H45)</f>
        <v>0</v>
      </c>
    </row>
    <row r="46" spans="1:9" ht="15.75" x14ac:dyDescent="0.25">
      <c r="A46" s="30" t="s">
        <v>131</v>
      </c>
      <c r="B46" s="26" t="s">
        <v>22</v>
      </c>
      <c r="C46" s="28">
        <f>'фин МП'!D150</f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7">
        <f t="shared" si="19"/>
        <v>0</v>
      </c>
    </row>
    <row r="47" spans="1:9" ht="15.75" x14ac:dyDescent="0.25">
      <c r="A47" s="30" t="s">
        <v>132</v>
      </c>
      <c r="B47" s="26" t="s">
        <v>23</v>
      </c>
      <c r="C47" s="7">
        <f>'фин МП'!D151</f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7">
        <f t="shared" si="19"/>
        <v>0</v>
      </c>
    </row>
    <row r="48" spans="1:9" ht="78.75" x14ac:dyDescent="0.25">
      <c r="A48" s="8" t="s">
        <v>118</v>
      </c>
      <c r="B48" s="26" t="s">
        <v>174</v>
      </c>
      <c r="C48" s="28">
        <f>'фин МП'!D152</f>
        <v>519.4</v>
      </c>
      <c r="D48" s="28">
        <f>'фин МП'!E152</f>
        <v>163</v>
      </c>
      <c r="E48" s="28">
        <f>'фин МП'!F152</f>
        <v>163</v>
      </c>
      <c r="F48" s="28">
        <f>'фин МП'!G152</f>
        <v>0</v>
      </c>
      <c r="G48" s="28">
        <f>'фин МП'!H152</f>
        <v>0</v>
      </c>
      <c r="H48" s="28">
        <f>'фин МП'!I152</f>
        <v>0</v>
      </c>
      <c r="I48" s="27">
        <f>SUM(I49:I52)</f>
        <v>845.4</v>
      </c>
    </row>
    <row r="49" spans="1:9" ht="15.75" x14ac:dyDescent="0.25">
      <c r="A49" s="30" t="s">
        <v>133</v>
      </c>
      <c r="B49" s="26" t="s">
        <v>20</v>
      </c>
      <c r="C49" s="28">
        <f>'фин МП'!D153</f>
        <v>519.4</v>
      </c>
      <c r="D49" s="28">
        <f>'фин МП'!E153</f>
        <v>163</v>
      </c>
      <c r="E49" s="28">
        <f>'фин МП'!F153</f>
        <v>163</v>
      </c>
      <c r="F49" s="28">
        <f>'фин МП'!G153</f>
        <v>0</v>
      </c>
      <c r="G49" s="28">
        <f>'фин МП'!H153</f>
        <v>0</v>
      </c>
      <c r="H49" s="28">
        <f>'фин МП'!I153</f>
        <v>0</v>
      </c>
      <c r="I49" s="27">
        <f>SUM(C49:H49)</f>
        <v>845.4</v>
      </c>
    </row>
    <row r="50" spans="1:9" ht="15.75" x14ac:dyDescent="0.25">
      <c r="A50" s="30" t="s">
        <v>134</v>
      </c>
      <c r="B50" s="26" t="s">
        <v>21</v>
      </c>
      <c r="C50" s="28">
        <f>'фин МП'!D154</f>
        <v>0</v>
      </c>
      <c r="D50" s="28">
        <f>'фин МП'!E154</f>
        <v>0</v>
      </c>
      <c r="E50" s="28">
        <f>'фин МП'!F154</f>
        <v>0</v>
      </c>
      <c r="F50" s="28">
        <f>'фин МП'!G154</f>
        <v>0</v>
      </c>
      <c r="G50" s="28">
        <f>'фин МП'!H154</f>
        <v>0</v>
      </c>
      <c r="H50" s="28">
        <f>'фин МП'!I154</f>
        <v>0</v>
      </c>
      <c r="I50" s="27">
        <f t="shared" ref="I50:I52" si="20">SUM(C50:H50)</f>
        <v>0</v>
      </c>
    </row>
    <row r="51" spans="1:9" ht="15.75" x14ac:dyDescent="0.25">
      <c r="A51" s="30" t="s">
        <v>135</v>
      </c>
      <c r="B51" s="26" t="s">
        <v>22</v>
      </c>
      <c r="C51" s="7">
        <f>'фин МП'!D155</f>
        <v>0</v>
      </c>
      <c r="D51" s="7">
        <f>'фин МП'!E155</f>
        <v>0</v>
      </c>
      <c r="E51" s="7">
        <f>'фин МП'!F155</f>
        <v>0</v>
      </c>
      <c r="F51" s="7">
        <f>'фин МП'!G155</f>
        <v>0</v>
      </c>
      <c r="G51" s="7">
        <f>'фин МП'!H155</f>
        <v>0</v>
      </c>
      <c r="H51" s="7">
        <f>'фин МП'!I155</f>
        <v>0</v>
      </c>
      <c r="I51" s="27">
        <f t="shared" si="20"/>
        <v>0</v>
      </c>
    </row>
    <row r="52" spans="1:9" ht="15.75" x14ac:dyDescent="0.25">
      <c r="A52" s="30" t="s">
        <v>136</v>
      </c>
      <c r="B52" s="26" t="s">
        <v>23</v>
      </c>
      <c r="C52" s="28">
        <f>'фин МП'!D156</f>
        <v>0</v>
      </c>
      <c r="D52" s="28">
        <f>'фин МП'!E156</f>
        <v>0</v>
      </c>
      <c r="E52" s="28">
        <f>'фин МП'!F156</f>
        <v>0</v>
      </c>
      <c r="F52" s="28">
        <f>'фин МП'!G156</f>
        <v>0</v>
      </c>
      <c r="G52" s="28">
        <f>'фин МП'!H156</f>
        <v>0</v>
      </c>
      <c r="H52" s="28">
        <f>'фин МП'!I156</f>
        <v>0</v>
      </c>
      <c r="I52" s="27">
        <f t="shared" si="20"/>
        <v>0</v>
      </c>
    </row>
    <row r="53" spans="1:9" ht="78.75" x14ac:dyDescent="0.25">
      <c r="A53" s="8" t="s">
        <v>120</v>
      </c>
      <c r="B53" s="26" t="s">
        <v>179</v>
      </c>
      <c r="C53" s="28">
        <f>'фин МП'!D157</f>
        <v>885</v>
      </c>
      <c r="D53" s="28">
        <f>'фин МП'!E157</f>
        <v>165</v>
      </c>
      <c r="E53" s="28">
        <f>'фин МП'!F157</f>
        <v>165</v>
      </c>
      <c r="F53" s="28">
        <f>'фин МП'!G157</f>
        <v>0</v>
      </c>
      <c r="G53" s="28">
        <f>'фин МП'!H157</f>
        <v>0</v>
      </c>
      <c r="H53" s="28">
        <f>'фин МП'!I157</f>
        <v>0</v>
      </c>
      <c r="I53" s="27">
        <f>SUM(I54:I57)</f>
        <v>1215</v>
      </c>
    </row>
    <row r="54" spans="1:9" ht="15.75" x14ac:dyDescent="0.25">
      <c r="A54" s="30" t="s">
        <v>137</v>
      </c>
      <c r="B54" s="26" t="s">
        <v>20</v>
      </c>
      <c r="C54" s="28">
        <f>'фин МП'!D158</f>
        <v>885</v>
      </c>
      <c r="D54" s="28">
        <f>'фин МП'!E158</f>
        <v>165</v>
      </c>
      <c r="E54" s="28">
        <f>'фин МП'!F158</f>
        <v>165</v>
      </c>
      <c r="F54" s="28">
        <f>'фин МП'!G158</f>
        <v>0</v>
      </c>
      <c r="G54" s="28">
        <f>'фин МП'!H158</f>
        <v>0</v>
      </c>
      <c r="H54" s="28">
        <f>'фин МП'!I158</f>
        <v>0</v>
      </c>
      <c r="I54" s="27">
        <f>SUM(C54:H54)</f>
        <v>1215</v>
      </c>
    </row>
    <row r="55" spans="1:9" ht="15.75" x14ac:dyDescent="0.25">
      <c r="A55" s="30" t="s">
        <v>138</v>
      </c>
      <c r="B55" s="26" t="s">
        <v>21</v>
      </c>
      <c r="C55" s="7">
        <f>'фин МП'!D159</f>
        <v>0</v>
      </c>
      <c r="D55" s="7">
        <f>'фин МП'!E159</f>
        <v>0</v>
      </c>
      <c r="E55" s="7">
        <f>'фин МП'!F159</f>
        <v>0</v>
      </c>
      <c r="F55" s="7">
        <f>'фин МП'!G159</f>
        <v>0</v>
      </c>
      <c r="G55" s="7">
        <f>'фин МП'!H159</f>
        <v>0</v>
      </c>
      <c r="H55" s="7">
        <f>'фин МП'!I159</f>
        <v>0</v>
      </c>
      <c r="I55" s="27">
        <f t="shared" ref="I55:I57" si="21">SUM(C55:H55)</f>
        <v>0</v>
      </c>
    </row>
    <row r="56" spans="1:9" ht="15.75" x14ac:dyDescent="0.25">
      <c r="A56" s="30" t="s">
        <v>139</v>
      </c>
      <c r="B56" s="26" t="s">
        <v>22</v>
      </c>
      <c r="C56" s="28">
        <f>'фин МП'!D160</f>
        <v>0</v>
      </c>
      <c r="D56" s="28">
        <f>'фин МП'!E160</f>
        <v>0</v>
      </c>
      <c r="E56" s="28">
        <f>'фин МП'!F160</f>
        <v>0</v>
      </c>
      <c r="F56" s="28">
        <f>'фин МП'!G160</f>
        <v>0</v>
      </c>
      <c r="G56" s="28">
        <f>'фин МП'!H160</f>
        <v>0</v>
      </c>
      <c r="H56" s="28">
        <f>'фин МП'!I160</f>
        <v>0</v>
      </c>
      <c r="I56" s="27">
        <f t="shared" si="21"/>
        <v>0</v>
      </c>
    </row>
    <row r="57" spans="1:9" ht="15.75" x14ac:dyDescent="0.25">
      <c r="A57" s="30" t="s">
        <v>140</v>
      </c>
      <c r="B57" s="26" t="s">
        <v>23</v>
      </c>
      <c r="C57" s="28">
        <f>'фин МП'!D161</f>
        <v>0</v>
      </c>
      <c r="D57" s="28">
        <f>'фин МП'!E161</f>
        <v>0</v>
      </c>
      <c r="E57" s="28">
        <f>'фин МП'!F161</f>
        <v>0</v>
      </c>
      <c r="F57" s="28">
        <f>'фин МП'!G161</f>
        <v>0</v>
      </c>
      <c r="G57" s="28">
        <f>'фин МП'!H161</f>
        <v>0</v>
      </c>
      <c r="H57" s="28">
        <f>'фин МП'!I161</f>
        <v>0</v>
      </c>
      <c r="I57" s="27">
        <f t="shared" si="21"/>
        <v>0</v>
      </c>
    </row>
    <row r="58" spans="1:9" ht="78.75" x14ac:dyDescent="0.25">
      <c r="A58" s="8" t="s">
        <v>121</v>
      </c>
      <c r="B58" s="26" t="s">
        <v>161</v>
      </c>
      <c r="C58" s="28">
        <f>'фин МП'!D162</f>
        <v>1609.1</v>
      </c>
      <c r="D58" s="28">
        <f>'фин МП'!E162</f>
        <v>670</v>
      </c>
      <c r="E58" s="28">
        <f>'фин МП'!F162</f>
        <v>670</v>
      </c>
      <c r="F58" s="28">
        <f>'фин МП'!G162</f>
        <v>0</v>
      </c>
      <c r="G58" s="28">
        <f>'фин МП'!H162</f>
        <v>0</v>
      </c>
      <c r="H58" s="28">
        <f>'фин МП'!I162</f>
        <v>0</v>
      </c>
      <c r="I58" s="27">
        <f>SUM(I59:I62)</f>
        <v>2949.1000000000004</v>
      </c>
    </row>
    <row r="59" spans="1:9" ht="15.75" x14ac:dyDescent="0.25">
      <c r="A59" s="30" t="s">
        <v>141</v>
      </c>
      <c r="B59" s="26" t="s">
        <v>20</v>
      </c>
      <c r="C59" s="7">
        <f>'фин МП'!D163</f>
        <v>952.9</v>
      </c>
      <c r="D59" s="7">
        <f>'фин МП'!E163</f>
        <v>670</v>
      </c>
      <c r="E59" s="7">
        <f>'фин МП'!F163</f>
        <v>670</v>
      </c>
      <c r="F59" s="7">
        <f>'фин МП'!G163</f>
        <v>0</v>
      </c>
      <c r="G59" s="7">
        <f>'фин МП'!H163</f>
        <v>0</v>
      </c>
      <c r="H59" s="7">
        <f>'фин МП'!I163</f>
        <v>0</v>
      </c>
      <c r="I59" s="27">
        <f>SUM(C59:H59)</f>
        <v>2292.9</v>
      </c>
    </row>
    <row r="60" spans="1:9" ht="15.75" x14ac:dyDescent="0.25">
      <c r="A60" s="30" t="s">
        <v>142</v>
      </c>
      <c r="B60" s="26" t="s">
        <v>21</v>
      </c>
      <c r="C60" s="28">
        <f>'фин МП'!D164</f>
        <v>0</v>
      </c>
      <c r="D60" s="28">
        <f>'фин МП'!E164</f>
        <v>0</v>
      </c>
      <c r="E60" s="28">
        <f>'фин МП'!F164</f>
        <v>0</v>
      </c>
      <c r="F60" s="28">
        <f>'фин МП'!G164</f>
        <v>0</v>
      </c>
      <c r="G60" s="28">
        <f>'фин МП'!H164</f>
        <v>0</v>
      </c>
      <c r="H60" s="28">
        <f>'фин МП'!I164</f>
        <v>0</v>
      </c>
      <c r="I60" s="27">
        <f t="shared" ref="I60:I62" si="22">SUM(C60:H60)</f>
        <v>0</v>
      </c>
    </row>
    <row r="61" spans="1:9" ht="15.75" x14ac:dyDescent="0.25">
      <c r="A61" s="30" t="s">
        <v>143</v>
      </c>
      <c r="B61" s="26" t="s">
        <v>22</v>
      </c>
      <c r="C61" s="28">
        <f>'фин МП'!D165</f>
        <v>656.2</v>
      </c>
      <c r="D61" s="28">
        <f>'фин МП'!E165</f>
        <v>0</v>
      </c>
      <c r="E61" s="28">
        <f>'фин МП'!F165</f>
        <v>0</v>
      </c>
      <c r="F61" s="28">
        <f>'фин МП'!G165</f>
        <v>0</v>
      </c>
      <c r="G61" s="28">
        <f>'фин МП'!H165</f>
        <v>0</v>
      </c>
      <c r="H61" s="28">
        <f>'фин МП'!I165</f>
        <v>0</v>
      </c>
      <c r="I61" s="27">
        <f t="shared" si="22"/>
        <v>656.2</v>
      </c>
    </row>
    <row r="62" spans="1:9" ht="15.75" x14ac:dyDescent="0.25">
      <c r="A62" s="30" t="s">
        <v>144</v>
      </c>
      <c r="B62" s="26" t="s">
        <v>23</v>
      </c>
      <c r="C62" s="28">
        <f>'фин МП'!D166</f>
        <v>0</v>
      </c>
      <c r="D62" s="28">
        <f>'фин МП'!E166</f>
        <v>0</v>
      </c>
      <c r="E62" s="28">
        <f>'фин МП'!F166</f>
        <v>0</v>
      </c>
      <c r="F62" s="28">
        <f>'фин МП'!G166</f>
        <v>0</v>
      </c>
      <c r="G62" s="28">
        <f>'фин МП'!H166</f>
        <v>0</v>
      </c>
      <c r="H62" s="28">
        <f>'фин МП'!I166</f>
        <v>0</v>
      </c>
      <c r="I62" s="27">
        <f t="shared" si="22"/>
        <v>0</v>
      </c>
    </row>
    <row r="63" spans="1:9" ht="78.75" x14ac:dyDescent="0.25">
      <c r="A63" s="8" t="s">
        <v>212</v>
      </c>
      <c r="B63" s="26" t="s">
        <v>191</v>
      </c>
      <c r="C63" s="7">
        <f>'фин МП'!D167</f>
        <v>768.8</v>
      </c>
      <c r="D63" s="7">
        <f>'фин МП'!E167</f>
        <v>196.12</v>
      </c>
      <c r="E63" s="7">
        <f>'фин МП'!F167</f>
        <v>196.12</v>
      </c>
      <c r="F63" s="7">
        <f>'фин МП'!G167</f>
        <v>0</v>
      </c>
      <c r="G63" s="7">
        <f>'фин МП'!H167</f>
        <v>0</v>
      </c>
      <c r="H63" s="7">
        <f>'фин МП'!I167</f>
        <v>0</v>
      </c>
      <c r="I63" s="27">
        <f>SUM(I64:I67)</f>
        <v>1161.04</v>
      </c>
    </row>
    <row r="64" spans="1:9" ht="15.75" x14ac:dyDescent="0.25">
      <c r="A64" s="30" t="s">
        <v>213</v>
      </c>
      <c r="B64" s="26" t="s">
        <v>20</v>
      </c>
      <c r="C64" s="28">
        <f>'фин МП'!D168</f>
        <v>768.8</v>
      </c>
      <c r="D64" s="46">
        <f>'фин МП'!E168</f>
        <v>196.12</v>
      </c>
      <c r="E64" s="46">
        <f>'фин МП'!F168</f>
        <v>196.12</v>
      </c>
      <c r="F64" s="28">
        <f>'фин МП'!G168</f>
        <v>0</v>
      </c>
      <c r="G64" s="28">
        <f>'фин МП'!H168</f>
        <v>0</v>
      </c>
      <c r="H64" s="28">
        <f>'фин МП'!I168</f>
        <v>0</v>
      </c>
      <c r="I64" s="27">
        <f>SUM(C64:H64)</f>
        <v>1161.04</v>
      </c>
    </row>
    <row r="65" spans="1:9" ht="15.75" x14ac:dyDescent="0.25">
      <c r="A65" s="30" t="s">
        <v>214</v>
      </c>
      <c r="B65" s="26" t="s">
        <v>21</v>
      </c>
      <c r="C65" s="28">
        <f>'фин МП'!D169</f>
        <v>0</v>
      </c>
      <c r="D65" s="28">
        <f>'фин МП'!E169</f>
        <v>0</v>
      </c>
      <c r="E65" s="28">
        <f>'фин МП'!F169</f>
        <v>0</v>
      </c>
      <c r="F65" s="28">
        <f>'фин МП'!G169</f>
        <v>0</v>
      </c>
      <c r="G65" s="28">
        <f>'фин МП'!H169</f>
        <v>0</v>
      </c>
      <c r="H65" s="28">
        <f>'фин МП'!I169</f>
        <v>0</v>
      </c>
      <c r="I65" s="27">
        <f t="shared" ref="I65:I67" si="23">SUM(C65:H65)</f>
        <v>0</v>
      </c>
    </row>
    <row r="66" spans="1:9" ht="15.75" x14ac:dyDescent="0.25">
      <c r="A66" s="30" t="s">
        <v>215</v>
      </c>
      <c r="B66" s="26" t="s">
        <v>22</v>
      </c>
      <c r="C66" s="28">
        <f>'фин МП'!D170</f>
        <v>0</v>
      </c>
      <c r="D66" s="28">
        <f>'фин МП'!E170</f>
        <v>0</v>
      </c>
      <c r="E66" s="28">
        <f>'фин МП'!F170</f>
        <v>0</v>
      </c>
      <c r="F66" s="28">
        <f>'фин МП'!G170</f>
        <v>0</v>
      </c>
      <c r="G66" s="28">
        <f>'фин МП'!H170</f>
        <v>0</v>
      </c>
      <c r="H66" s="28">
        <f>'фин МП'!I170</f>
        <v>0</v>
      </c>
      <c r="I66" s="27">
        <f t="shared" si="23"/>
        <v>0</v>
      </c>
    </row>
    <row r="67" spans="1:9" ht="15.75" x14ac:dyDescent="0.25">
      <c r="A67" s="30" t="s">
        <v>216</v>
      </c>
      <c r="B67" s="26" t="s">
        <v>23</v>
      </c>
      <c r="C67" s="7">
        <f>'фин МП'!D171</f>
        <v>0</v>
      </c>
      <c r="D67" s="7">
        <f>'фин МП'!E171</f>
        <v>0</v>
      </c>
      <c r="E67" s="7">
        <f>'фин МП'!F171</f>
        <v>0</v>
      </c>
      <c r="F67" s="7">
        <f>'фин МП'!G171</f>
        <v>0</v>
      </c>
      <c r="G67" s="7">
        <f>'фин МП'!H171</f>
        <v>0</v>
      </c>
      <c r="H67" s="7">
        <f>'фин МП'!I171</f>
        <v>0</v>
      </c>
      <c r="I67" s="27">
        <f t="shared" si="23"/>
        <v>0</v>
      </c>
    </row>
  </sheetData>
  <mergeCells count="6">
    <mergeCell ref="A12:I12"/>
    <mergeCell ref="C1:I1"/>
    <mergeCell ref="A3:I3"/>
    <mergeCell ref="A4:A5"/>
    <mergeCell ref="B4:B5"/>
    <mergeCell ref="C4:I4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rowBreaks count="1" manualBreakCount="1">
    <brk id="37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view="pageBreakPreview" zoomScaleNormal="100" zoomScaleSheetLayoutView="100" workbookViewId="0">
      <selection activeCell="E16" sqref="E16"/>
    </sheetView>
  </sheetViews>
  <sheetFormatPr defaultRowHeight="15" x14ac:dyDescent="0.25"/>
  <cols>
    <col min="1" max="1" width="6.28515625" style="5" customWidth="1"/>
    <col min="2" max="2" width="37.140625" style="5" customWidth="1"/>
    <col min="3" max="8" width="10.7109375" style="5" customWidth="1"/>
    <col min="9" max="9" width="11.5703125" style="5" customWidth="1"/>
  </cols>
  <sheetData>
    <row r="1" spans="1:9" ht="18.75" x14ac:dyDescent="0.3">
      <c r="D1" s="72" t="s">
        <v>33</v>
      </c>
      <c r="E1" s="72"/>
      <c r="F1" s="72"/>
      <c r="G1" s="72"/>
      <c r="H1" s="72"/>
      <c r="I1" s="72"/>
    </row>
    <row r="2" spans="1:9" ht="18.75" x14ac:dyDescent="0.3">
      <c r="D2" s="36"/>
      <c r="E2" s="36"/>
      <c r="F2" s="36"/>
      <c r="G2" s="36"/>
      <c r="H2" s="36"/>
      <c r="I2" s="36"/>
    </row>
    <row r="3" spans="1:9" ht="18.600000000000001" customHeight="1" x14ac:dyDescent="0.25">
      <c r="A3" s="73" t="s">
        <v>189</v>
      </c>
      <c r="B3" s="73"/>
      <c r="C3" s="73"/>
      <c r="D3" s="73"/>
      <c r="E3" s="73"/>
      <c r="F3" s="73"/>
      <c r="G3" s="73"/>
      <c r="H3" s="73"/>
      <c r="I3" s="73"/>
    </row>
    <row r="4" spans="1:9" ht="12.75" customHeight="1" x14ac:dyDescent="0.25">
      <c r="A4" s="1"/>
    </row>
    <row r="5" spans="1:9" ht="27.75" customHeight="1" x14ac:dyDescent="0.25">
      <c r="A5" s="60" t="s">
        <v>6</v>
      </c>
      <c r="B5" s="62" t="s">
        <v>17</v>
      </c>
      <c r="C5" s="62" t="s">
        <v>18</v>
      </c>
      <c r="D5" s="62"/>
      <c r="E5" s="62"/>
      <c r="F5" s="62"/>
      <c r="G5" s="62"/>
      <c r="H5" s="62"/>
      <c r="I5" s="62"/>
    </row>
    <row r="6" spans="1:9" ht="20.25" customHeight="1" x14ac:dyDescent="0.25">
      <c r="A6" s="61"/>
      <c r="B6" s="62"/>
      <c r="C6" s="18">
        <v>2025</v>
      </c>
      <c r="D6" s="18">
        <v>2026</v>
      </c>
      <c r="E6" s="18">
        <v>2027</v>
      </c>
      <c r="F6" s="18">
        <v>2028</v>
      </c>
      <c r="G6" s="18">
        <v>2029</v>
      </c>
      <c r="H6" s="18">
        <v>2030</v>
      </c>
      <c r="I6" s="18" t="s">
        <v>0</v>
      </c>
    </row>
    <row r="7" spans="1:9" ht="15.75" x14ac:dyDescent="0.25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</row>
    <row r="8" spans="1:9" ht="15.75" x14ac:dyDescent="0.25">
      <c r="A8" s="8">
        <v>1</v>
      </c>
      <c r="B8" s="9" t="s">
        <v>19</v>
      </c>
      <c r="C8" s="16">
        <f>SUM(C9:C12)</f>
        <v>1000</v>
      </c>
      <c r="D8" s="16">
        <f t="shared" ref="D8:H8" si="0">SUM(D9:D12)</f>
        <v>1500</v>
      </c>
      <c r="E8" s="16">
        <f t="shared" si="0"/>
        <v>1500</v>
      </c>
      <c r="F8" s="16">
        <f t="shared" si="0"/>
        <v>0</v>
      </c>
      <c r="G8" s="16">
        <f t="shared" si="0"/>
        <v>0</v>
      </c>
      <c r="H8" s="16">
        <f t="shared" si="0"/>
        <v>0</v>
      </c>
      <c r="I8" s="16">
        <f>SUM(C8:H8)</f>
        <v>4000</v>
      </c>
    </row>
    <row r="9" spans="1:9" ht="15.75" x14ac:dyDescent="0.25">
      <c r="A9" s="8" t="s">
        <v>7</v>
      </c>
      <c r="B9" s="3" t="s">
        <v>20</v>
      </c>
      <c r="C9" s="7">
        <f>C15</f>
        <v>1000</v>
      </c>
      <c r="D9" s="7">
        <f t="shared" ref="D9:H9" si="1">D15</f>
        <v>1500</v>
      </c>
      <c r="E9" s="7">
        <f t="shared" si="1"/>
        <v>1500</v>
      </c>
      <c r="F9" s="7">
        <f t="shared" si="1"/>
        <v>0</v>
      </c>
      <c r="G9" s="7">
        <f t="shared" si="1"/>
        <v>0</v>
      </c>
      <c r="H9" s="7">
        <f t="shared" si="1"/>
        <v>0</v>
      </c>
      <c r="I9" s="7">
        <f t="shared" ref="I9:I18" si="2">SUM(C9:H9)</f>
        <v>4000</v>
      </c>
    </row>
    <row r="10" spans="1:9" ht="15.75" x14ac:dyDescent="0.25">
      <c r="A10" s="8" t="s">
        <v>8</v>
      </c>
      <c r="B10" s="3" t="s">
        <v>21</v>
      </c>
      <c r="C10" s="7">
        <f t="shared" ref="C10:H12" si="3">C16</f>
        <v>0</v>
      </c>
      <c r="D10" s="7">
        <f t="shared" si="3"/>
        <v>0</v>
      </c>
      <c r="E10" s="7">
        <f t="shared" si="3"/>
        <v>0</v>
      </c>
      <c r="F10" s="7">
        <f t="shared" si="3"/>
        <v>0</v>
      </c>
      <c r="G10" s="7">
        <f t="shared" si="3"/>
        <v>0</v>
      </c>
      <c r="H10" s="7">
        <f t="shared" si="3"/>
        <v>0</v>
      </c>
      <c r="I10" s="7">
        <f t="shared" si="2"/>
        <v>0</v>
      </c>
    </row>
    <row r="11" spans="1:9" ht="15.75" x14ac:dyDescent="0.25">
      <c r="A11" s="8" t="s">
        <v>9</v>
      </c>
      <c r="B11" s="3" t="s">
        <v>22</v>
      </c>
      <c r="C11" s="7">
        <f t="shared" si="3"/>
        <v>0</v>
      </c>
      <c r="D11" s="7">
        <f t="shared" si="3"/>
        <v>0</v>
      </c>
      <c r="E11" s="7">
        <f t="shared" si="3"/>
        <v>0</v>
      </c>
      <c r="F11" s="7">
        <f t="shared" si="3"/>
        <v>0</v>
      </c>
      <c r="G11" s="7">
        <f t="shared" si="3"/>
        <v>0</v>
      </c>
      <c r="H11" s="7">
        <f t="shared" si="3"/>
        <v>0</v>
      </c>
      <c r="I11" s="7">
        <f t="shared" si="2"/>
        <v>0</v>
      </c>
    </row>
    <row r="12" spans="1:9" ht="15.75" x14ac:dyDescent="0.25">
      <c r="A12" s="8" t="s">
        <v>10</v>
      </c>
      <c r="B12" s="3" t="s">
        <v>23</v>
      </c>
      <c r="C12" s="7">
        <f t="shared" si="3"/>
        <v>0</v>
      </c>
      <c r="D12" s="7">
        <f t="shared" si="3"/>
        <v>0</v>
      </c>
      <c r="E12" s="7">
        <f t="shared" si="3"/>
        <v>0</v>
      </c>
      <c r="F12" s="7">
        <f t="shared" si="3"/>
        <v>0</v>
      </c>
      <c r="G12" s="7">
        <f t="shared" si="3"/>
        <v>0</v>
      </c>
      <c r="H12" s="7">
        <f t="shared" si="3"/>
        <v>0</v>
      </c>
      <c r="I12" s="7">
        <f t="shared" si="2"/>
        <v>0</v>
      </c>
    </row>
    <row r="13" spans="1:9" ht="14.45" customHeight="1" x14ac:dyDescent="0.25">
      <c r="A13" s="103" t="s">
        <v>122</v>
      </c>
      <c r="B13" s="103"/>
      <c r="C13" s="103"/>
      <c r="D13" s="103"/>
      <c r="E13" s="103"/>
      <c r="F13" s="103"/>
      <c r="G13" s="103"/>
      <c r="H13" s="103"/>
      <c r="I13" s="103"/>
    </row>
    <row r="14" spans="1:9" ht="47.25" x14ac:dyDescent="0.25">
      <c r="A14" s="8" t="s">
        <v>7</v>
      </c>
      <c r="B14" s="3" t="s">
        <v>123</v>
      </c>
      <c r="C14" s="7">
        <f>SUM(C15:C18)</f>
        <v>1000</v>
      </c>
      <c r="D14" s="7">
        <f t="shared" ref="D14:H14" si="4">SUM(D15:D18)</f>
        <v>1500</v>
      </c>
      <c r="E14" s="7">
        <f t="shared" si="4"/>
        <v>1500</v>
      </c>
      <c r="F14" s="7">
        <f t="shared" si="4"/>
        <v>0</v>
      </c>
      <c r="G14" s="7">
        <f t="shared" si="4"/>
        <v>0</v>
      </c>
      <c r="H14" s="7">
        <f t="shared" si="4"/>
        <v>0</v>
      </c>
      <c r="I14" s="7">
        <f>SUM(C14:H14)</f>
        <v>4000</v>
      </c>
    </row>
    <row r="15" spans="1:9" ht="15.75" x14ac:dyDescent="0.25">
      <c r="A15" s="8" t="s">
        <v>11</v>
      </c>
      <c r="B15" s="3" t="s">
        <v>20</v>
      </c>
      <c r="C15" s="7">
        <v>1000</v>
      </c>
      <c r="D15" s="7">
        <v>1500</v>
      </c>
      <c r="E15" s="7">
        <v>1500</v>
      </c>
      <c r="F15" s="17">
        <v>0</v>
      </c>
      <c r="G15" s="17">
        <v>0</v>
      </c>
      <c r="H15" s="17">
        <v>0</v>
      </c>
      <c r="I15" s="7">
        <f>SUM(C15:H15)</f>
        <v>4000</v>
      </c>
    </row>
    <row r="16" spans="1:9" ht="15.75" x14ac:dyDescent="0.25">
      <c r="A16" s="8" t="s">
        <v>14</v>
      </c>
      <c r="B16" s="3" t="s">
        <v>21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f t="shared" si="2"/>
        <v>0</v>
      </c>
    </row>
    <row r="17" spans="1:9" ht="15.75" x14ac:dyDescent="0.25">
      <c r="A17" s="8" t="s">
        <v>24</v>
      </c>
      <c r="B17" s="3" t="s">
        <v>22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f t="shared" si="2"/>
        <v>0</v>
      </c>
    </row>
    <row r="18" spans="1:9" ht="15.75" x14ac:dyDescent="0.25">
      <c r="A18" s="8" t="s">
        <v>25</v>
      </c>
      <c r="B18" s="3" t="s">
        <v>23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f t="shared" si="2"/>
        <v>0</v>
      </c>
    </row>
    <row r="19" spans="1:9" ht="15.75" x14ac:dyDescent="0.25">
      <c r="A19" s="4"/>
    </row>
  </sheetData>
  <mergeCells count="6">
    <mergeCell ref="A13:I13"/>
    <mergeCell ref="D1:I1"/>
    <mergeCell ref="A3:I3"/>
    <mergeCell ref="A5:A6"/>
    <mergeCell ref="B5:B6"/>
    <mergeCell ref="C5:I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view="pageBreakPreview" topLeftCell="A13" zoomScaleNormal="100" zoomScaleSheetLayoutView="100" workbookViewId="0">
      <selection activeCell="B24" sqref="B24"/>
    </sheetView>
  </sheetViews>
  <sheetFormatPr defaultRowHeight="15" x14ac:dyDescent="0.25"/>
  <cols>
    <col min="1" max="1" width="7.5703125" style="5" customWidth="1"/>
    <col min="2" max="2" width="37.140625" style="5" customWidth="1"/>
    <col min="3" max="8" width="10.7109375" style="5" customWidth="1"/>
    <col min="9" max="9" width="11.5703125" style="5" customWidth="1"/>
  </cols>
  <sheetData>
    <row r="1" spans="1:9" ht="18.75" x14ac:dyDescent="0.3">
      <c r="D1" s="72" t="s">
        <v>33</v>
      </c>
      <c r="E1" s="72"/>
      <c r="F1" s="72"/>
      <c r="G1" s="72"/>
      <c r="H1" s="72"/>
      <c r="I1" s="72"/>
    </row>
    <row r="2" spans="1:9" ht="18.75" x14ac:dyDescent="0.3">
      <c r="D2" s="36"/>
      <c r="E2" s="36"/>
      <c r="F2" s="36"/>
      <c r="G2" s="36"/>
      <c r="H2" s="36"/>
      <c r="I2" s="36"/>
    </row>
    <row r="3" spans="1:9" ht="18.600000000000001" customHeight="1" x14ac:dyDescent="0.25">
      <c r="A3" s="73" t="s">
        <v>190</v>
      </c>
      <c r="B3" s="73"/>
      <c r="C3" s="73"/>
      <c r="D3" s="73"/>
      <c r="E3" s="73"/>
      <c r="F3" s="73"/>
      <c r="G3" s="73"/>
      <c r="H3" s="73"/>
      <c r="I3" s="73"/>
    </row>
    <row r="4" spans="1:9" ht="12.75" customHeight="1" x14ac:dyDescent="0.25">
      <c r="A4" s="1"/>
    </row>
    <row r="5" spans="1:9" ht="27.75" customHeight="1" x14ac:dyDescent="0.25">
      <c r="A5" s="60" t="s">
        <v>6</v>
      </c>
      <c r="B5" s="62" t="s">
        <v>17</v>
      </c>
      <c r="C5" s="62" t="s">
        <v>18</v>
      </c>
      <c r="D5" s="62"/>
      <c r="E5" s="62"/>
      <c r="F5" s="62"/>
      <c r="G5" s="62"/>
      <c r="H5" s="62"/>
      <c r="I5" s="62"/>
    </row>
    <row r="6" spans="1:9" ht="20.25" customHeight="1" x14ac:dyDescent="0.25">
      <c r="A6" s="61"/>
      <c r="B6" s="62"/>
      <c r="C6" s="18">
        <v>2025</v>
      </c>
      <c r="D6" s="18">
        <v>2026</v>
      </c>
      <c r="E6" s="18">
        <v>2027</v>
      </c>
      <c r="F6" s="18">
        <v>2028</v>
      </c>
      <c r="G6" s="18">
        <v>2029</v>
      </c>
      <c r="H6" s="18">
        <v>2030</v>
      </c>
      <c r="I6" s="18" t="s">
        <v>0</v>
      </c>
    </row>
    <row r="7" spans="1:9" ht="15.75" x14ac:dyDescent="0.25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</row>
    <row r="8" spans="1:9" ht="15.75" x14ac:dyDescent="0.25">
      <c r="A8" s="8">
        <v>1</v>
      </c>
      <c r="B8" s="9" t="s">
        <v>19</v>
      </c>
      <c r="C8" s="16">
        <f>SUM(C9:C12)</f>
        <v>528</v>
      </c>
      <c r="D8" s="16">
        <f t="shared" ref="D8:H8" si="0">SUM(D9:D12)</f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  <c r="H8" s="16">
        <f t="shared" si="0"/>
        <v>0</v>
      </c>
      <c r="I8" s="16">
        <f>SUM(C8:H8)</f>
        <v>528</v>
      </c>
    </row>
    <row r="9" spans="1:9" ht="15.75" x14ac:dyDescent="0.25">
      <c r="A9" s="8" t="s">
        <v>7</v>
      </c>
      <c r="B9" s="3" t="s">
        <v>20</v>
      </c>
      <c r="C9" s="7">
        <f>C15+C20+C25</f>
        <v>528</v>
      </c>
      <c r="D9" s="7">
        <f t="shared" ref="D9:H9" si="1">D15</f>
        <v>0</v>
      </c>
      <c r="E9" s="7">
        <f t="shared" si="1"/>
        <v>0</v>
      </c>
      <c r="F9" s="7">
        <f t="shared" si="1"/>
        <v>0</v>
      </c>
      <c r="G9" s="7">
        <f t="shared" si="1"/>
        <v>0</v>
      </c>
      <c r="H9" s="7">
        <f t="shared" si="1"/>
        <v>0</v>
      </c>
      <c r="I9" s="7">
        <f t="shared" ref="I9:I18" si="2">SUM(C9:H9)</f>
        <v>528</v>
      </c>
    </row>
    <row r="10" spans="1:9" ht="15.75" x14ac:dyDescent="0.25">
      <c r="A10" s="8" t="s">
        <v>8</v>
      </c>
      <c r="B10" s="3" t="s">
        <v>21</v>
      </c>
      <c r="C10" s="7">
        <f t="shared" ref="C10:H12" si="3">C16</f>
        <v>0</v>
      </c>
      <c r="D10" s="7">
        <f t="shared" si="3"/>
        <v>0</v>
      </c>
      <c r="E10" s="7">
        <f t="shared" si="3"/>
        <v>0</v>
      </c>
      <c r="F10" s="7">
        <f t="shared" si="3"/>
        <v>0</v>
      </c>
      <c r="G10" s="7">
        <f t="shared" si="3"/>
        <v>0</v>
      </c>
      <c r="H10" s="7">
        <f t="shared" si="3"/>
        <v>0</v>
      </c>
      <c r="I10" s="7">
        <f t="shared" si="2"/>
        <v>0</v>
      </c>
    </row>
    <row r="11" spans="1:9" ht="15.75" x14ac:dyDescent="0.25">
      <c r="A11" s="8" t="s">
        <v>9</v>
      </c>
      <c r="B11" s="3" t="s">
        <v>22</v>
      </c>
      <c r="C11" s="7">
        <f t="shared" si="3"/>
        <v>0</v>
      </c>
      <c r="D11" s="7">
        <f t="shared" si="3"/>
        <v>0</v>
      </c>
      <c r="E11" s="7">
        <f t="shared" si="3"/>
        <v>0</v>
      </c>
      <c r="F11" s="7">
        <f t="shared" si="3"/>
        <v>0</v>
      </c>
      <c r="G11" s="7">
        <f t="shared" si="3"/>
        <v>0</v>
      </c>
      <c r="H11" s="7">
        <f t="shared" si="3"/>
        <v>0</v>
      </c>
      <c r="I11" s="7">
        <f t="shared" si="2"/>
        <v>0</v>
      </c>
    </row>
    <row r="12" spans="1:9" ht="15.75" x14ac:dyDescent="0.25">
      <c r="A12" s="8" t="s">
        <v>10</v>
      </c>
      <c r="B12" s="3" t="s">
        <v>23</v>
      </c>
      <c r="C12" s="7">
        <f t="shared" si="3"/>
        <v>0</v>
      </c>
      <c r="D12" s="7">
        <f t="shared" si="3"/>
        <v>0</v>
      </c>
      <c r="E12" s="7">
        <f t="shared" si="3"/>
        <v>0</v>
      </c>
      <c r="F12" s="7">
        <f t="shared" si="3"/>
        <v>0</v>
      </c>
      <c r="G12" s="7">
        <f t="shared" si="3"/>
        <v>0</v>
      </c>
      <c r="H12" s="7">
        <f t="shared" si="3"/>
        <v>0</v>
      </c>
      <c r="I12" s="7">
        <f t="shared" si="2"/>
        <v>0</v>
      </c>
    </row>
    <row r="13" spans="1:9" ht="14.45" customHeight="1" x14ac:dyDescent="0.25">
      <c r="A13" s="103" t="s">
        <v>124</v>
      </c>
      <c r="B13" s="103"/>
      <c r="C13" s="103"/>
      <c r="D13" s="103"/>
      <c r="E13" s="103"/>
      <c r="F13" s="103"/>
      <c r="G13" s="103"/>
      <c r="H13" s="103"/>
      <c r="I13" s="103"/>
    </row>
    <row r="14" spans="1:9" ht="139.5" customHeight="1" x14ac:dyDescent="0.25">
      <c r="A14" s="8" t="s">
        <v>7</v>
      </c>
      <c r="B14" s="52" t="s">
        <v>193</v>
      </c>
      <c r="C14" s="7">
        <f>SUM(C15:C18)</f>
        <v>324.39999999999998</v>
      </c>
      <c r="D14" s="7">
        <f t="shared" ref="D14:H14" si="4">SUM(D15:D18)</f>
        <v>0</v>
      </c>
      <c r="E14" s="7">
        <f t="shared" si="4"/>
        <v>0</v>
      </c>
      <c r="F14" s="7">
        <f t="shared" si="4"/>
        <v>0</v>
      </c>
      <c r="G14" s="7">
        <f t="shared" si="4"/>
        <v>0</v>
      </c>
      <c r="H14" s="7">
        <f t="shared" si="4"/>
        <v>0</v>
      </c>
      <c r="I14" s="7">
        <f>SUM(C14:H14)</f>
        <v>324.39999999999998</v>
      </c>
    </row>
    <row r="15" spans="1:9" ht="15.75" x14ac:dyDescent="0.25">
      <c r="A15" s="8" t="s">
        <v>11</v>
      </c>
      <c r="B15" s="3" t="s">
        <v>20</v>
      </c>
      <c r="C15" s="7">
        <f>'фин МП'!D188</f>
        <v>324.39999999999998</v>
      </c>
      <c r="D15" s="7">
        <f>'фин МП'!E188</f>
        <v>0</v>
      </c>
      <c r="E15" s="7">
        <f>'фин МП'!F188</f>
        <v>0</v>
      </c>
      <c r="F15" s="7">
        <f>'фин МП'!G188</f>
        <v>0</v>
      </c>
      <c r="G15" s="7">
        <f>'фин МП'!H188</f>
        <v>0</v>
      </c>
      <c r="H15" s="7">
        <f>'фин МП'!I188</f>
        <v>0</v>
      </c>
      <c r="I15" s="7">
        <f>SUM(C15:H15)</f>
        <v>324.39999999999998</v>
      </c>
    </row>
    <row r="16" spans="1:9" ht="15.75" x14ac:dyDescent="0.25">
      <c r="A16" s="8" t="s">
        <v>14</v>
      </c>
      <c r="B16" s="3" t="s">
        <v>21</v>
      </c>
      <c r="C16" s="7">
        <f>'фин МП'!D189</f>
        <v>0</v>
      </c>
      <c r="D16" s="7">
        <f>'фин МП'!E189</f>
        <v>0</v>
      </c>
      <c r="E16" s="7">
        <f>'фин МП'!F189</f>
        <v>0</v>
      </c>
      <c r="F16" s="7">
        <f>'фин МП'!G189</f>
        <v>0</v>
      </c>
      <c r="G16" s="7">
        <f>'фин МП'!H189</f>
        <v>0</v>
      </c>
      <c r="H16" s="7">
        <f>'фин МП'!I189</f>
        <v>0</v>
      </c>
      <c r="I16" s="7">
        <f t="shared" si="2"/>
        <v>0</v>
      </c>
    </row>
    <row r="17" spans="1:9" ht="15.75" x14ac:dyDescent="0.25">
      <c r="A17" s="8" t="s">
        <v>24</v>
      </c>
      <c r="B17" s="3" t="s">
        <v>22</v>
      </c>
      <c r="C17" s="7">
        <f>'фин МП'!D190</f>
        <v>0</v>
      </c>
      <c r="D17" s="7">
        <f>'фин МП'!E190</f>
        <v>0</v>
      </c>
      <c r="E17" s="7">
        <f>'фин МП'!F190</f>
        <v>0</v>
      </c>
      <c r="F17" s="7">
        <f>'фин МП'!G190</f>
        <v>0</v>
      </c>
      <c r="G17" s="7">
        <f>'фин МП'!H190</f>
        <v>0</v>
      </c>
      <c r="H17" s="7">
        <f>'фин МП'!I190</f>
        <v>0</v>
      </c>
      <c r="I17" s="7">
        <f t="shared" si="2"/>
        <v>0</v>
      </c>
    </row>
    <row r="18" spans="1:9" ht="15.75" x14ac:dyDescent="0.25">
      <c r="A18" s="8" t="s">
        <v>25</v>
      </c>
      <c r="B18" s="3" t="s">
        <v>23</v>
      </c>
      <c r="C18" s="7">
        <f>'фин МП'!D191</f>
        <v>0</v>
      </c>
      <c r="D18" s="7">
        <f>'фин МП'!E191</f>
        <v>0</v>
      </c>
      <c r="E18" s="7">
        <f>'фин МП'!F191</f>
        <v>0</v>
      </c>
      <c r="F18" s="7">
        <f>'фин МП'!G191</f>
        <v>0</v>
      </c>
      <c r="G18" s="7">
        <f>'фин МП'!H191</f>
        <v>0</v>
      </c>
      <c r="H18" s="7">
        <f>'фин МП'!I191</f>
        <v>0</v>
      </c>
      <c r="I18" s="7">
        <f t="shared" si="2"/>
        <v>0</v>
      </c>
    </row>
    <row r="19" spans="1:9" ht="126.75" customHeight="1" x14ac:dyDescent="0.25">
      <c r="A19" s="8" t="s">
        <v>8</v>
      </c>
      <c r="B19" s="3" t="s">
        <v>218</v>
      </c>
      <c r="C19" s="7">
        <f>SUM(C20:C23)</f>
        <v>191.1</v>
      </c>
      <c r="D19" s="7">
        <f t="shared" ref="D19:I19" si="5">SUM(D20:D23)</f>
        <v>0</v>
      </c>
      <c r="E19" s="7">
        <f t="shared" si="5"/>
        <v>0</v>
      </c>
      <c r="F19" s="7">
        <f t="shared" si="5"/>
        <v>0</v>
      </c>
      <c r="G19" s="7">
        <f t="shared" si="5"/>
        <v>0</v>
      </c>
      <c r="H19" s="7">
        <f t="shared" si="5"/>
        <v>0</v>
      </c>
      <c r="I19" s="7">
        <f t="shared" si="5"/>
        <v>191.1</v>
      </c>
    </row>
    <row r="20" spans="1:9" ht="15.75" x14ac:dyDescent="0.25">
      <c r="A20" s="8" t="s">
        <v>12</v>
      </c>
      <c r="B20" s="3" t="s">
        <v>20</v>
      </c>
      <c r="C20" s="7">
        <f>'фин МП'!D193</f>
        <v>191.1</v>
      </c>
      <c r="D20" s="7">
        <f>'фин МП'!E193</f>
        <v>0</v>
      </c>
      <c r="E20" s="7">
        <f>'фин МП'!F193</f>
        <v>0</v>
      </c>
      <c r="F20" s="7">
        <f>'фин МП'!G193</f>
        <v>0</v>
      </c>
      <c r="G20" s="7">
        <f>'фин МП'!H193</f>
        <v>0</v>
      </c>
      <c r="H20" s="7">
        <f>'фин МП'!I193</f>
        <v>0</v>
      </c>
      <c r="I20" s="7">
        <f>SUM(C20:H20)</f>
        <v>191.1</v>
      </c>
    </row>
    <row r="21" spans="1:9" ht="15.75" x14ac:dyDescent="0.25">
      <c r="A21" s="8" t="s">
        <v>13</v>
      </c>
      <c r="B21" s="3" t="s">
        <v>21</v>
      </c>
      <c r="C21" s="7">
        <f>'фин МП'!D194</f>
        <v>0</v>
      </c>
      <c r="D21" s="7">
        <f>'фин МП'!E194</f>
        <v>0</v>
      </c>
      <c r="E21" s="7">
        <f>'фин МП'!F194</f>
        <v>0</v>
      </c>
      <c r="F21" s="7">
        <f>'фин МП'!G194</f>
        <v>0</v>
      </c>
      <c r="G21" s="7">
        <f>'фин МП'!H194</f>
        <v>0</v>
      </c>
      <c r="H21" s="7">
        <f>'фин МП'!I194</f>
        <v>0</v>
      </c>
      <c r="I21" s="7">
        <f t="shared" ref="I21:I23" si="6">SUM(C21:H21)</f>
        <v>0</v>
      </c>
    </row>
    <row r="22" spans="1:9" ht="15.75" x14ac:dyDescent="0.25">
      <c r="A22" s="8" t="s">
        <v>26</v>
      </c>
      <c r="B22" s="3" t="s">
        <v>22</v>
      </c>
      <c r="C22" s="7">
        <f>'фин МП'!D195</f>
        <v>0</v>
      </c>
      <c r="D22" s="7">
        <f>'фин МП'!E195</f>
        <v>0</v>
      </c>
      <c r="E22" s="7">
        <f>'фин МП'!F195</f>
        <v>0</v>
      </c>
      <c r="F22" s="7">
        <f>'фин МП'!G195</f>
        <v>0</v>
      </c>
      <c r="G22" s="7">
        <f>'фин МП'!H195</f>
        <v>0</v>
      </c>
      <c r="H22" s="7">
        <f>'фин МП'!I195</f>
        <v>0</v>
      </c>
      <c r="I22" s="7">
        <f t="shared" si="6"/>
        <v>0</v>
      </c>
    </row>
    <row r="23" spans="1:9" ht="15.75" x14ac:dyDescent="0.25">
      <c r="A23" s="8" t="s">
        <v>27</v>
      </c>
      <c r="B23" s="3" t="s">
        <v>23</v>
      </c>
      <c r="C23" s="7">
        <f>'фин МП'!D196</f>
        <v>0</v>
      </c>
      <c r="D23" s="7">
        <f>'фин МП'!E196</f>
        <v>0</v>
      </c>
      <c r="E23" s="7">
        <f>'фин МП'!F196</f>
        <v>0</v>
      </c>
      <c r="F23" s="7">
        <f>'фин МП'!G196</f>
        <v>0</v>
      </c>
      <c r="G23" s="7">
        <f>'фин МП'!H196</f>
        <v>0</v>
      </c>
      <c r="H23" s="7">
        <f>'фин МП'!I196</f>
        <v>0</v>
      </c>
      <c r="I23" s="7">
        <f t="shared" si="6"/>
        <v>0</v>
      </c>
    </row>
    <row r="24" spans="1:9" ht="87.75" customHeight="1" x14ac:dyDescent="0.25">
      <c r="A24" s="8" t="s">
        <v>9</v>
      </c>
      <c r="B24" s="53" t="s">
        <v>217</v>
      </c>
      <c r="C24" s="54">
        <f>SUM(C25:C28)</f>
        <v>12.5</v>
      </c>
      <c r="D24" s="54">
        <f t="shared" ref="D24:I24" si="7">SUM(D25:D28)</f>
        <v>0</v>
      </c>
      <c r="E24" s="54">
        <f t="shared" si="7"/>
        <v>0</v>
      </c>
      <c r="F24" s="54">
        <f t="shared" si="7"/>
        <v>0</v>
      </c>
      <c r="G24" s="54">
        <f t="shared" si="7"/>
        <v>0</v>
      </c>
      <c r="H24" s="54">
        <f t="shared" si="7"/>
        <v>0</v>
      </c>
      <c r="I24" s="54">
        <f t="shared" si="7"/>
        <v>12.5</v>
      </c>
    </row>
    <row r="25" spans="1:9" ht="15.75" x14ac:dyDescent="0.25">
      <c r="A25" s="55" t="s">
        <v>15</v>
      </c>
      <c r="B25" s="3" t="s">
        <v>20</v>
      </c>
      <c r="C25" s="7">
        <f>'фин МП'!D198</f>
        <v>12.5</v>
      </c>
      <c r="D25" s="7">
        <f>'фин МП'!E198</f>
        <v>0</v>
      </c>
      <c r="E25" s="7">
        <f>'фин МП'!F198</f>
        <v>0</v>
      </c>
      <c r="F25" s="7">
        <f>'фин МП'!G198</f>
        <v>0</v>
      </c>
      <c r="G25" s="7">
        <f>'фин МП'!H198</f>
        <v>0</v>
      </c>
      <c r="H25" s="7">
        <f>'фин МП'!I198</f>
        <v>0</v>
      </c>
      <c r="I25" s="7">
        <f>SUM(C25:H25)</f>
        <v>12.5</v>
      </c>
    </row>
    <row r="26" spans="1:9" ht="15.75" x14ac:dyDescent="0.25">
      <c r="A26" s="8" t="s">
        <v>34</v>
      </c>
      <c r="B26" s="3" t="s">
        <v>21</v>
      </c>
      <c r="C26" s="7">
        <f>'фин МП'!D199</f>
        <v>0</v>
      </c>
      <c r="D26" s="7">
        <f>'фин МП'!E199</f>
        <v>0</v>
      </c>
      <c r="E26" s="7">
        <f>'фин МП'!F199</f>
        <v>0</v>
      </c>
      <c r="F26" s="7">
        <f>'фин МП'!G199</f>
        <v>0</v>
      </c>
      <c r="G26" s="7">
        <f>'фин МП'!H199</f>
        <v>0</v>
      </c>
      <c r="H26" s="7">
        <f>'фин МП'!I199</f>
        <v>0</v>
      </c>
      <c r="I26" s="7">
        <f t="shared" ref="I26:I28" si="8">SUM(C26:H26)</f>
        <v>0</v>
      </c>
    </row>
    <row r="27" spans="1:9" ht="15.75" x14ac:dyDescent="0.25">
      <c r="A27" s="8" t="s">
        <v>35</v>
      </c>
      <c r="B27" s="3" t="s">
        <v>22</v>
      </c>
      <c r="C27" s="7">
        <f>'фин МП'!D200</f>
        <v>0</v>
      </c>
      <c r="D27" s="7">
        <f>'фин МП'!E200</f>
        <v>0</v>
      </c>
      <c r="E27" s="7">
        <f>'фин МП'!F200</f>
        <v>0</v>
      </c>
      <c r="F27" s="7">
        <f>'фин МП'!G200</f>
        <v>0</v>
      </c>
      <c r="G27" s="7">
        <f>'фин МП'!H200</f>
        <v>0</v>
      </c>
      <c r="H27" s="7">
        <f>'фин МП'!I200</f>
        <v>0</v>
      </c>
      <c r="I27" s="7">
        <f t="shared" si="8"/>
        <v>0</v>
      </c>
    </row>
    <row r="28" spans="1:9" ht="15.75" x14ac:dyDescent="0.25">
      <c r="A28" s="8" t="s">
        <v>36</v>
      </c>
      <c r="B28" s="3" t="s">
        <v>23</v>
      </c>
      <c r="C28" s="7">
        <f>'фин МП'!D201</f>
        <v>0</v>
      </c>
      <c r="D28" s="7">
        <f>'фин МП'!E201</f>
        <v>0</v>
      </c>
      <c r="E28" s="7">
        <f>'фин МП'!F201</f>
        <v>0</v>
      </c>
      <c r="F28" s="7">
        <f>'фин МП'!G201</f>
        <v>0</v>
      </c>
      <c r="G28" s="7">
        <f>'фин МП'!H201</f>
        <v>0</v>
      </c>
      <c r="H28" s="7">
        <f>'фин МП'!I201</f>
        <v>0</v>
      </c>
      <c r="I28" s="7">
        <f t="shared" si="8"/>
        <v>0</v>
      </c>
    </row>
  </sheetData>
  <mergeCells count="6">
    <mergeCell ref="A13:I13"/>
    <mergeCell ref="D1:I1"/>
    <mergeCell ref="A3:I3"/>
    <mergeCell ref="A5:A6"/>
    <mergeCell ref="B5:B6"/>
    <mergeCell ref="C5:I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28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view="pageBreakPreview" zoomScaleNormal="100" zoomScaleSheetLayoutView="100" workbookViewId="0">
      <selection activeCell="M10" sqref="M10"/>
    </sheetView>
  </sheetViews>
  <sheetFormatPr defaultRowHeight="15" x14ac:dyDescent="0.25"/>
  <cols>
    <col min="1" max="1" width="5.140625" style="5" customWidth="1"/>
    <col min="2" max="2" width="49.5703125" style="5" customWidth="1"/>
    <col min="3" max="8" width="10.7109375" style="5" customWidth="1"/>
    <col min="9" max="9" width="11.5703125" style="5" customWidth="1"/>
  </cols>
  <sheetData>
    <row r="1" spans="1:9" ht="27.6" customHeight="1" x14ac:dyDescent="0.25">
      <c r="B1" s="106" t="s">
        <v>164</v>
      </c>
      <c r="C1" s="106"/>
      <c r="D1" s="106"/>
      <c r="E1" s="106"/>
      <c r="F1" s="106"/>
      <c r="G1" s="106"/>
      <c r="H1" s="106"/>
      <c r="I1" s="106"/>
    </row>
    <row r="2" spans="1:9" ht="56.45" customHeight="1" x14ac:dyDescent="0.25">
      <c r="A2" s="73" t="s">
        <v>184</v>
      </c>
      <c r="B2" s="73"/>
      <c r="C2" s="73"/>
      <c r="D2" s="73"/>
      <c r="E2" s="73"/>
      <c r="F2" s="73"/>
      <c r="G2" s="73"/>
      <c r="H2" s="73"/>
      <c r="I2" s="73"/>
    </row>
    <row r="3" spans="1:9" ht="12.75" customHeight="1" x14ac:dyDescent="0.25">
      <c r="A3" s="1"/>
    </row>
    <row r="4" spans="1:9" ht="23.45" customHeight="1" x14ac:dyDescent="0.25">
      <c r="A4" s="60" t="s">
        <v>6</v>
      </c>
      <c r="B4" s="62" t="s">
        <v>150</v>
      </c>
      <c r="C4" s="62" t="s">
        <v>18</v>
      </c>
      <c r="D4" s="62"/>
      <c r="E4" s="62"/>
      <c r="F4" s="62"/>
      <c r="G4" s="62"/>
      <c r="H4" s="62"/>
      <c r="I4" s="62"/>
    </row>
    <row r="5" spans="1:9" ht="20.25" customHeight="1" x14ac:dyDescent="0.25">
      <c r="A5" s="61"/>
      <c r="B5" s="62"/>
      <c r="C5" s="18">
        <v>2025</v>
      </c>
      <c r="D5" s="18">
        <v>2026</v>
      </c>
      <c r="E5" s="18">
        <v>2027</v>
      </c>
      <c r="F5" s="18">
        <v>2028</v>
      </c>
      <c r="G5" s="18">
        <v>2029</v>
      </c>
      <c r="H5" s="18">
        <v>2030</v>
      </c>
      <c r="I5" s="18" t="s">
        <v>0</v>
      </c>
    </row>
    <row r="6" spans="1:9" ht="15.75" x14ac:dyDescent="0.25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</row>
    <row r="7" spans="1:9" ht="110.25" x14ac:dyDescent="0.25">
      <c r="A7" s="8">
        <v>1</v>
      </c>
      <c r="B7" s="33" t="s">
        <v>180</v>
      </c>
      <c r="C7" s="16">
        <f>SUM(C8:C11)</f>
        <v>799.8</v>
      </c>
      <c r="D7" s="16">
        <f t="shared" ref="D7:H7" si="0">SUM(D8:D11)</f>
        <v>799.8</v>
      </c>
      <c r="E7" s="16">
        <f t="shared" si="0"/>
        <v>799.8</v>
      </c>
      <c r="F7" s="16">
        <f t="shared" si="0"/>
        <v>0</v>
      </c>
      <c r="G7" s="16">
        <f t="shared" si="0"/>
        <v>0</v>
      </c>
      <c r="H7" s="16">
        <f t="shared" si="0"/>
        <v>0</v>
      </c>
      <c r="I7" s="16">
        <f>SUM(C7:H7)</f>
        <v>2399.3999999999996</v>
      </c>
    </row>
    <row r="8" spans="1:9" ht="15.75" x14ac:dyDescent="0.25">
      <c r="A8" s="31" t="s">
        <v>145</v>
      </c>
      <c r="B8" s="3" t="s">
        <v>2</v>
      </c>
      <c r="C8" s="32">
        <f>C13</f>
        <v>0</v>
      </c>
      <c r="D8" s="7">
        <f t="shared" ref="D8:H8" si="1">D13</f>
        <v>0</v>
      </c>
      <c r="E8" s="7">
        <f t="shared" si="1"/>
        <v>0</v>
      </c>
      <c r="F8" s="7">
        <f t="shared" si="1"/>
        <v>0</v>
      </c>
      <c r="G8" s="7">
        <f t="shared" si="1"/>
        <v>0</v>
      </c>
      <c r="H8" s="7">
        <f t="shared" si="1"/>
        <v>0</v>
      </c>
      <c r="I8" s="7">
        <f t="shared" ref="I8:I16" si="2">SUM(C8:H8)</f>
        <v>0</v>
      </c>
    </row>
    <row r="9" spans="1:9" ht="15.75" x14ac:dyDescent="0.25">
      <c r="A9" s="31" t="s">
        <v>146</v>
      </c>
      <c r="B9" s="3" t="s">
        <v>3</v>
      </c>
      <c r="C9" s="32">
        <f t="shared" ref="C9:H11" si="3">C14</f>
        <v>0</v>
      </c>
      <c r="D9" s="7">
        <f t="shared" si="3"/>
        <v>0</v>
      </c>
      <c r="E9" s="7">
        <f t="shared" si="3"/>
        <v>0</v>
      </c>
      <c r="F9" s="7">
        <f t="shared" si="3"/>
        <v>0</v>
      </c>
      <c r="G9" s="7">
        <f t="shared" si="3"/>
        <v>0</v>
      </c>
      <c r="H9" s="7">
        <f t="shared" si="3"/>
        <v>0</v>
      </c>
      <c r="I9" s="7">
        <f t="shared" si="2"/>
        <v>0</v>
      </c>
    </row>
    <row r="10" spans="1:9" ht="15.75" x14ac:dyDescent="0.25">
      <c r="A10" s="31" t="s">
        <v>147</v>
      </c>
      <c r="B10" s="3" t="s">
        <v>4</v>
      </c>
      <c r="C10" s="32">
        <f t="shared" si="3"/>
        <v>799.8</v>
      </c>
      <c r="D10" s="7">
        <f t="shared" si="3"/>
        <v>799.8</v>
      </c>
      <c r="E10" s="7">
        <f t="shared" si="3"/>
        <v>799.8</v>
      </c>
      <c r="F10" s="7">
        <f t="shared" si="3"/>
        <v>0</v>
      </c>
      <c r="G10" s="7">
        <f t="shared" si="3"/>
        <v>0</v>
      </c>
      <c r="H10" s="7">
        <f t="shared" si="3"/>
        <v>0</v>
      </c>
      <c r="I10" s="7">
        <f t="shared" si="2"/>
        <v>2399.3999999999996</v>
      </c>
    </row>
    <row r="11" spans="1:9" ht="15.75" x14ac:dyDescent="0.25">
      <c r="A11" s="31" t="s">
        <v>148</v>
      </c>
      <c r="B11" s="3" t="s">
        <v>5</v>
      </c>
      <c r="C11" s="32">
        <f t="shared" si="3"/>
        <v>0</v>
      </c>
      <c r="D11" s="7">
        <f t="shared" si="3"/>
        <v>0</v>
      </c>
      <c r="E11" s="7">
        <f t="shared" si="3"/>
        <v>0</v>
      </c>
      <c r="F11" s="7">
        <f t="shared" si="3"/>
        <v>0</v>
      </c>
      <c r="G11" s="7">
        <f t="shared" si="3"/>
        <v>0</v>
      </c>
      <c r="H11" s="7">
        <f t="shared" si="3"/>
        <v>0</v>
      </c>
      <c r="I11" s="7">
        <f t="shared" si="2"/>
        <v>0</v>
      </c>
    </row>
    <row r="12" spans="1:9" ht="129.6" customHeight="1" x14ac:dyDescent="0.25">
      <c r="A12" s="8" t="s">
        <v>7</v>
      </c>
      <c r="B12" s="35" t="s">
        <v>60</v>
      </c>
      <c r="C12" s="7">
        <f>SUM(C13:C16)</f>
        <v>799.8</v>
      </c>
      <c r="D12" s="7">
        <f t="shared" ref="D12:H12" si="4">SUM(D13:D16)</f>
        <v>799.8</v>
      </c>
      <c r="E12" s="7">
        <f t="shared" si="4"/>
        <v>799.8</v>
      </c>
      <c r="F12" s="7">
        <f t="shared" si="4"/>
        <v>0</v>
      </c>
      <c r="G12" s="7">
        <f t="shared" si="4"/>
        <v>0</v>
      </c>
      <c r="H12" s="7">
        <f t="shared" si="4"/>
        <v>0</v>
      </c>
      <c r="I12" s="7">
        <f>SUM(C12:H12)</f>
        <v>2399.3999999999996</v>
      </c>
    </row>
    <row r="13" spans="1:9" ht="15.75" x14ac:dyDescent="0.25">
      <c r="A13" s="8" t="s">
        <v>8</v>
      </c>
      <c r="B13" s="3" t="s">
        <v>2</v>
      </c>
      <c r="C13" s="7">
        <v>0</v>
      </c>
      <c r="D13" s="7">
        <v>0</v>
      </c>
      <c r="E13" s="7">
        <v>0</v>
      </c>
      <c r="F13" s="17">
        <v>0</v>
      </c>
      <c r="G13" s="17">
        <v>0</v>
      </c>
      <c r="H13" s="17">
        <v>0</v>
      </c>
      <c r="I13" s="7">
        <f>SUM(C13:H13)</f>
        <v>0</v>
      </c>
    </row>
    <row r="14" spans="1:9" ht="14.45" customHeight="1" x14ac:dyDescent="0.25">
      <c r="A14" s="8" t="s">
        <v>9</v>
      </c>
      <c r="B14" s="3" t="s">
        <v>3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f t="shared" si="2"/>
        <v>0</v>
      </c>
    </row>
    <row r="15" spans="1:9" ht="15.75" x14ac:dyDescent="0.25">
      <c r="A15" s="8" t="s">
        <v>10</v>
      </c>
      <c r="B15" s="3" t="s">
        <v>4</v>
      </c>
      <c r="C15" s="7">
        <v>799.8</v>
      </c>
      <c r="D15" s="7">
        <v>799.8</v>
      </c>
      <c r="E15" s="7">
        <v>799.8</v>
      </c>
      <c r="F15" s="7">
        <v>0</v>
      </c>
      <c r="G15" s="7">
        <v>0</v>
      </c>
      <c r="H15" s="7">
        <v>0</v>
      </c>
      <c r="I15" s="7">
        <f t="shared" si="2"/>
        <v>2399.3999999999996</v>
      </c>
    </row>
    <row r="16" spans="1:9" ht="15.75" x14ac:dyDescent="0.25">
      <c r="A16" s="8" t="s">
        <v>40</v>
      </c>
      <c r="B16" s="3" t="s">
        <v>5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f t="shared" si="2"/>
        <v>0</v>
      </c>
    </row>
    <row r="17" spans="1:10" ht="32.450000000000003" customHeight="1" x14ac:dyDescent="0.25">
      <c r="A17" s="105" t="s">
        <v>149</v>
      </c>
      <c r="B17" s="105"/>
      <c r="C17" s="105"/>
      <c r="D17" s="105"/>
      <c r="E17" s="105"/>
      <c r="F17" s="105"/>
      <c r="G17" s="105"/>
      <c r="H17" s="105"/>
      <c r="I17" s="105"/>
      <c r="J17" s="34"/>
    </row>
    <row r="18" spans="1:10" ht="32.450000000000003" customHeight="1" x14ac:dyDescent="0.25"/>
  </sheetData>
  <mergeCells count="6">
    <mergeCell ref="A17:I17"/>
    <mergeCell ref="B1:I1"/>
    <mergeCell ref="A2:I2"/>
    <mergeCell ref="A4:A5"/>
    <mergeCell ref="B4:B5"/>
    <mergeCell ref="C4:I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6</vt:i4>
      </vt:variant>
    </vt:vector>
  </HeadingPairs>
  <TitlesOfParts>
    <vt:vector size="15" baseType="lpstr">
      <vt:lpstr>фин МП</vt:lpstr>
      <vt:lpstr>хар-ка проектной</vt:lpstr>
      <vt:lpstr>фин проекта 1</vt:lpstr>
      <vt:lpstr>фин проекта 2</vt:lpstr>
      <vt:lpstr>фин проекта 3</vt:lpstr>
      <vt:lpstr>фин проекта 4</vt:lpstr>
      <vt:lpstr>фин проекта 5</vt:lpstr>
      <vt:lpstr>фин проекта 6</vt:lpstr>
      <vt:lpstr>фин КПМ 1</vt:lpstr>
      <vt:lpstr>'фин проекта 4'!Заголовки_для_печати</vt:lpstr>
      <vt:lpstr>'фин КПМ 1'!Область_печати</vt:lpstr>
      <vt:lpstr>'фин МП'!Область_печати</vt:lpstr>
      <vt:lpstr>'фин проекта 2'!Область_печати</vt:lpstr>
      <vt:lpstr>'фин проекта 4'!Область_печати</vt:lpstr>
      <vt:lpstr>'фин проекта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2025-02-04T11:39:12Z</dcterms:modified>
</cp:coreProperties>
</file>