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ПОСТАНОВЛЕНИЯ администрации\2025\"/>
    </mc:Choice>
  </mc:AlternateContent>
  <bookViews>
    <workbookView xWindow="0" yWindow="0" windowWidth="28800" windowHeight="11730" firstSheet="1" activeTab="4"/>
  </bookViews>
  <sheets>
    <sheet name="Финансовое обеспечение МП" sheetId="1" r:id="rId1"/>
    <sheet name="1Финансовое обеспечение проекта" sheetId="2" r:id="rId2"/>
    <sheet name="2Финансовое обеспечение " sheetId="3" r:id="rId3"/>
    <sheet name="Финансовое обесп 2 процесса" sheetId="4" r:id="rId4"/>
    <sheet name="Характеристика МП" sheetId="5" r:id="rId5"/>
  </sheets>
  <calcPr calcId="162913"/>
</workbook>
</file>

<file path=xl/calcChain.xml><?xml version="1.0" encoding="utf-8"?>
<calcChain xmlns="http://schemas.openxmlformats.org/spreadsheetml/2006/main">
  <c r="C8" i="2" l="1"/>
  <c r="I22" i="2"/>
  <c r="I21" i="2"/>
  <c r="I20" i="2"/>
  <c r="I19" i="2"/>
  <c r="H18" i="2"/>
  <c r="G18" i="2"/>
  <c r="F18" i="2"/>
  <c r="E18" i="2"/>
  <c r="D18" i="2"/>
  <c r="C18" i="2"/>
  <c r="I15" i="1"/>
  <c r="H15" i="1"/>
  <c r="G15" i="1"/>
  <c r="F15" i="1"/>
  <c r="E15" i="1"/>
  <c r="D15" i="1"/>
  <c r="D18" i="1"/>
  <c r="I13" i="1"/>
  <c r="H13" i="1"/>
  <c r="G13" i="1"/>
  <c r="F13" i="1"/>
  <c r="E13" i="1"/>
  <c r="D13" i="1"/>
  <c r="D43" i="1"/>
  <c r="J61" i="1"/>
  <c r="J60" i="1"/>
  <c r="J59" i="1"/>
  <c r="J58" i="1"/>
  <c r="I57" i="1"/>
  <c r="H57" i="1"/>
  <c r="G57" i="1"/>
  <c r="F57" i="1"/>
  <c r="E57" i="1"/>
  <c r="J57" i="1" s="1"/>
  <c r="D57" i="1"/>
  <c r="I18" i="2" l="1"/>
  <c r="H7" i="3"/>
  <c r="G7" i="3"/>
  <c r="F7" i="3"/>
  <c r="E7" i="3"/>
  <c r="D7" i="3"/>
  <c r="C7" i="3"/>
  <c r="I41" i="3" l="1"/>
  <c r="I40" i="3"/>
  <c r="I39" i="3"/>
  <c r="I38" i="3"/>
  <c r="H37" i="3"/>
  <c r="G37" i="3"/>
  <c r="F37" i="3"/>
  <c r="E37" i="3"/>
  <c r="D37" i="3"/>
  <c r="C37" i="3"/>
  <c r="K8" i="5"/>
  <c r="J8" i="5"/>
  <c r="I8" i="5"/>
  <c r="H8" i="5"/>
  <c r="G8" i="5"/>
  <c r="F8" i="5"/>
  <c r="I27" i="2"/>
  <c r="I26" i="2"/>
  <c r="I25" i="2"/>
  <c r="I24" i="2"/>
  <c r="H23" i="2"/>
  <c r="G23" i="2"/>
  <c r="F23" i="2"/>
  <c r="E23" i="2"/>
  <c r="D23" i="2"/>
  <c r="C23" i="2"/>
  <c r="I38" i="1"/>
  <c r="H38" i="1"/>
  <c r="G38" i="1"/>
  <c r="F38" i="1"/>
  <c r="E38" i="1"/>
  <c r="D38" i="1"/>
  <c r="I18" i="1"/>
  <c r="H18" i="1"/>
  <c r="G18" i="1"/>
  <c r="F18" i="1"/>
  <c r="E18" i="1"/>
  <c r="D65" i="1"/>
  <c r="I63" i="1"/>
  <c r="H63" i="1"/>
  <c r="G63" i="1"/>
  <c r="F63" i="1"/>
  <c r="E63" i="1"/>
  <c r="D63" i="1"/>
  <c r="J96" i="1"/>
  <c r="J95" i="1"/>
  <c r="J94" i="1"/>
  <c r="J93" i="1"/>
  <c r="I92" i="1"/>
  <c r="H92" i="1"/>
  <c r="G92" i="1"/>
  <c r="F92" i="1"/>
  <c r="E92" i="1"/>
  <c r="D92" i="1"/>
  <c r="J51" i="1"/>
  <c r="J50" i="1"/>
  <c r="J49" i="1"/>
  <c r="J48" i="1"/>
  <c r="I47" i="1"/>
  <c r="H47" i="1"/>
  <c r="G47" i="1"/>
  <c r="F47" i="1"/>
  <c r="E47" i="1"/>
  <c r="D47" i="1"/>
  <c r="I37" i="3" l="1"/>
  <c r="I23" i="2"/>
  <c r="J92" i="1"/>
  <c r="J47" i="1"/>
  <c r="H9" i="3"/>
  <c r="H6" i="3" s="1"/>
  <c r="G9" i="3"/>
  <c r="G6" i="3" s="1"/>
  <c r="F9" i="3"/>
  <c r="F6" i="3" s="1"/>
  <c r="E9" i="3"/>
  <c r="E6" i="3" s="1"/>
  <c r="D9" i="3"/>
  <c r="D6" i="3" s="1"/>
  <c r="I36" i="3"/>
  <c r="I35" i="3"/>
  <c r="I34" i="3"/>
  <c r="I33" i="3"/>
  <c r="H32" i="3"/>
  <c r="G32" i="3"/>
  <c r="F32" i="3"/>
  <c r="E32" i="3"/>
  <c r="D32" i="3"/>
  <c r="C32" i="3"/>
  <c r="J11" i="1"/>
  <c r="J9" i="1"/>
  <c r="J136" i="1"/>
  <c r="J135" i="1"/>
  <c r="J134" i="1"/>
  <c r="J133" i="1"/>
  <c r="J131" i="1"/>
  <c r="J130" i="1"/>
  <c r="J129" i="1"/>
  <c r="J128" i="1"/>
  <c r="J126" i="1"/>
  <c r="J125" i="1"/>
  <c r="J124" i="1"/>
  <c r="J123" i="1"/>
  <c r="J121" i="1"/>
  <c r="J120" i="1"/>
  <c r="J119" i="1"/>
  <c r="J118" i="1"/>
  <c r="J116" i="1"/>
  <c r="J115" i="1"/>
  <c r="J114" i="1"/>
  <c r="J113" i="1"/>
  <c r="J111" i="1"/>
  <c r="J110" i="1"/>
  <c r="J109" i="1"/>
  <c r="J108" i="1"/>
  <c r="J106" i="1"/>
  <c r="J105" i="1"/>
  <c r="J104" i="1"/>
  <c r="J103" i="1"/>
  <c r="J101" i="1"/>
  <c r="J100" i="1"/>
  <c r="J99" i="1"/>
  <c r="J98" i="1"/>
  <c r="J91" i="1"/>
  <c r="J90" i="1"/>
  <c r="J89" i="1"/>
  <c r="J88" i="1"/>
  <c r="J86" i="1"/>
  <c r="J85" i="1"/>
  <c r="J84" i="1"/>
  <c r="J83" i="1"/>
  <c r="J81" i="1"/>
  <c r="J80" i="1"/>
  <c r="J79" i="1"/>
  <c r="J78" i="1"/>
  <c r="J76" i="1"/>
  <c r="J75" i="1"/>
  <c r="J74" i="1"/>
  <c r="J73" i="1"/>
  <c r="J71" i="1"/>
  <c r="J70" i="1"/>
  <c r="J69" i="1"/>
  <c r="J68" i="1"/>
  <c r="J66" i="1"/>
  <c r="J64" i="1"/>
  <c r="J56" i="1"/>
  <c r="J55" i="1"/>
  <c r="J54" i="1"/>
  <c r="J53" i="1"/>
  <c r="J46" i="1"/>
  <c r="J45" i="1"/>
  <c r="J44" i="1"/>
  <c r="J41" i="1"/>
  <c r="J40" i="1"/>
  <c r="J39" i="1"/>
  <c r="J36" i="1"/>
  <c r="J35" i="1"/>
  <c r="J34" i="1"/>
  <c r="J31" i="1"/>
  <c r="J30" i="1"/>
  <c r="J29" i="1"/>
  <c r="J26" i="1"/>
  <c r="J25" i="1"/>
  <c r="J24" i="1"/>
  <c r="J21" i="1"/>
  <c r="J20" i="1"/>
  <c r="J19" i="1"/>
  <c r="I37" i="1"/>
  <c r="H37" i="1"/>
  <c r="G37" i="1"/>
  <c r="F37" i="1"/>
  <c r="E37" i="1"/>
  <c r="I33" i="1"/>
  <c r="I32" i="1" s="1"/>
  <c r="H33" i="1"/>
  <c r="H32" i="1" s="1"/>
  <c r="G33" i="1"/>
  <c r="G32" i="1" s="1"/>
  <c r="F33" i="1"/>
  <c r="F32" i="1" s="1"/>
  <c r="E33" i="1"/>
  <c r="E32" i="1" s="1"/>
  <c r="I28" i="1"/>
  <c r="I27" i="1" s="1"/>
  <c r="H28" i="1"/>
  <c r="H27" i="1" s="1"/>
  <c r="G28" i="1"/>
  <c r="G27" i="1" s="1"/>
  <c r="F28" i="1"/>
  <c r="F27" i="1" s="1"/>
  <c r="E28" i="1"/>
  <c r="E27" i="1" s="1"/>
  <c r="I23" i="1"/>
  <c r="I22" i="1" s="1"/>
  <c r="H23" i="1"/>
  <c r="H22" i="1" s="1"/>
  <c r="G23" i="1"/>
  <c r="G22" i="1" s="1"/>
  <c r="F23" i="1"/>
  <c r="F22" i="1"/>
  <c r="E23" i="1"/>
  <c r="E22" i="1"/>
  <c r="I17" i="1"/>
  <c r="H17" i="1"/>
  <c r="G17" i="1"/>
  <c r="F17" i="1"/>
  <c r="E17" i="1"/>
  <c r="I10" i="1"/>
  <c r="H10" i="1"/>
  <c r="G10" i="1"/>
  <c r="H12" i="1"/>
  <c r="F10" i="1"/>
  <c r="E10" i="1"/>
  <c r="J38" i="1"/>
  <c r="D17" i="1"/>
  <c r="I122" i="1"/>
  <c r="H122" i="1"/>
  <c r="G122" i="1"/>
  <c r="F122" i="1"/>
  <c r="E122" i="1"/>
  <c r="D122" i="1"/>
  <c r="J122" i="1" s="1"/>
  <c r="I87" i="1"/>
  <c r="H87" i="1"/>
  <c r="G87" i="1"/>
  <c r="F87" i="1"/>
  <c r="E87" i="1"/>
  <c r="D87" i="1"/>
  <c r="J87" i="1" s="1"/>
  <c r="J43" i="1"/>
  <c r="I52" i="1"/>
  <c r="H52" i="1"/>
  <c r="G52" i="1"/>
  <c r="F52" i="1"/>
  <c r="E52" i="1"/>
  <c r="D52" i="1"/>
  <c r="F8" i="1" l="1"/>
  <c r="I32" i="3"/>
  <c r="F7" i="1"/>
  <c r="J17" i="1"/>
  <c r="E12" i="1"/>
  <c r="I12" i="1"/>
  <c r="J18" i="1"/>
  <c r="F12" i="1"/>
  <c r="G12" i="1"/>
  <c r="E8" i="1"/>
  <c r="E7" i="1" s="1"/>
  <c r="I8" i="1"/>
  <c r="I7" i="1" s="1"/>
  <c r="J52" i="1"/>
  <c r="H8" i="1"/>
  <c r="H7" i="1" s="1"/>
  <c r="G8" i="1"/>
  <c r="G7" i="1" s="1"/>
  <c r="H10" i="4"/>
  <c r="G10" i="4"/>
  <c r="F10" i="4"/>
  <c r="E10" i="4"/>
  <c r="C9" i="3" l="1"/>
  <c r="D67" i="3" l="1"/>
  <c r="E67" i="3"/>
  <c r="F67" i="3"/>
  <c r="G67" i="3"/>
  <c r="C67" i="3"/>
  <c r="I68" i="3"/>
  <c r="I69" i="3"/>
  <c r="I70" i="3"/>
  <c r="I71" i="3"/>
  <c r="J63" i="1"/>
  <c r="D37" i="1"/>
  <c r="J37" i="1" s="1"/>
  <c r="I67" i="3" l="1"/>
  <c r="I10" i="3" l="1"/>
  <c r="G20" i="5"/>
  <c r="G15" i="5" s="1"/>
  <c r="H20" i="5"/>
  <c r="H15" i="5" s="1"/>
  <c r="I20" i="5"/>
  <c r="I15" i="5" s="1"/>
  <c r="J20" i="5"/>
  <c r="J15" i="5" s="1"/>
  <c r="K20" i="5"/>
  <c r="K15" i="5" s="1"/>
  <c r="F20" i="5"/>
  <c r="F15" i="5" s="1"/>
  <c r="F8" i="4" l="1"/>
  <c r="F7" i="4" s="1"/>
  <c r="G8" i="4"/>
  <c r="H8" i="4"/>
  <c r="D10" i="4"/>
  <c r="D7" i="4" s="1"/>
  <c r="E7" i="4"/>
  <c r="C10" i="4"/>
  <c r="I13" i="4"/>
  <c r="I14" i="4"/>
  <c r="I15" i="4"/>
  <c r="I10" i="4" s="1"/>
  <c r="I16" i="4"/>
  <c r="H12" i="4"/>
  <c r="G12" i="4"/>
  <c r="F12" i="4"/>
  <c r="E12" i="4"/>
  <c r="D12" i="4"/>
  <c r="C12" i="4"/>
  <c r="I66" i="3"/>
  <c r="I65" i="3"/>
  <c r="I64" i="3"/>
  <c r="I63" i="3"/>
  <c r="H62" i="3"/>
  <c r="G62" i="3"/>
  <c r="F62" i="3"/>
  <c r="E62" i="3"/>
  <c r="D62" i="3"/>
  <c r="C62" i="3"/>
  <c r="I61" i="3"/>
  <c r="I60" i="3"/>
  <c r="I59" i="3"/>
  <c r="I58" i="3"/>
  <c r="H57" i="3"/>
  <c r="G57" i="3"/>
  <c r="F57" i="3"/>
  <c r="E57" i="3"/>
  <c r="D57" i="3"/>
  <c r="C57" i="3"/>
  <c r="I56" i="3"/>
  <c r="I55" i="3"/>
  <c r="I54" i="3"/>
  <c r="I53" i="3"/>
  <c r="H52" i="3"/>
  <c r="G52" i="3"/>
  <c r="F52" i="3"/>
  <c r="E52" i="3"/>
  <c r="D52" i="3"/>
  <c r="C52" i="3"/>
  <c r="I51" i="3"/>
  <c r="I50" i="3"/>
  <c r="I49" i="3"/>
  <c r="I48" i="3"/>
  <c r="H47" i="3"/>
  <c r="G47" i="3"/>
  <c r="F47" i="3"/>
  <c r="E47" i="3"/>
  <c r="D47" i="3"/>
  <c r="C47" i="3"/>
  <c r="I46" i="3"/>
  <c r="I45" i="3"/>
  <c r="I44" i="3"/>
  <c r="I43" i="3"/>
  <c r="H42" i="3"/>
  <c r="G42" i="3"/>
  <c r="F42" i="3"/>
  <c r="E42" i="3"/>
  <c r="D42" i="3"/>
  <c r="C42" i="3"/>
  <c r="I31" i="3"/>
  <c r="I30" i="3"/>
  <c r="I29" i="3"/>
  <c r="I28" i="3"/>
  <c r="H27" i="3"/>
  <c r="G27" i="3"/>
  <c r="F27" i="3"/>
  <c r="E27" i="3"/>
  <c r="D27" i="3"/>
  <c r="C27" i="3"/>
  <c r="I26" i="3"/>
  <c r="I25" i="3"/>
  <c r="I24" i="3"/>
  <c r="I23" i="3"/>
  <c r="H22" i="3"/>
  <c r="G22" i="3"/>
  <c r="F22" i="3"/>
  <c r="E22" i="3"/>
  <c r="D22" i="3"/>
  <c r="C22" i="3"/>
  <c r="I22" i="3" s="1"/>
  <c r="I21" i="3"/>
  <c r="I20" i="3"/>
  <c r="I19" i="3"/>
  <c r="I18" i="3"/>
  <c r="H17" i="3"/>
  <c r="G17" i="3"/>
  <c r="F17" i="3"/>
  <c r="E17" i="3"/>
  <c r="D17" i="3"/>
  <c r="C17" i="3"/>
  <c r="I16" i="3"/>
  <c r="I15" i="3"/>
  <c r="I14" i="3"/>
  <c r="I13" i="3"/>
  <c r="H12" i="3"/>
  <c r="G12" i="3"/>
  <c r="F12" i="3"/>
  <c r="E12" i="3"/>
  <c r="D12" i="3"/>
  <c r="C12" i="3"/>
  <c r="C6" i="3"/>
  <c r="I8" i="3"/>
  <c r="I17" i="2"/>
  <c r="I16" i="2"/>
  <c r="I15" i="2"/>
  <c r="I14" i="2"/>
  <c r="H13" i="2"/>
  <c r="G13" i="2"/>
  <c r="F13" i="2"/>
  <c r="E13" i="2"/>
  <c r="D13" i="2"/>
  <c r="C13" i="2"/>
  <c r="I11" i="2"/>
  <c r="I10" i="2"/>
  <c r="I9" i="2"/>
  <c r="I8" i="2"/>
  <c r="H7" i="2"/>
  <c r="G7" i="2"/>
  <c r="F7" i="2"/>
  <c r="E7" i="2"/>
  <c r="D7" i="2"/>
  <c r="C7" i="2"/>
  <c r="H7" i="4" l="1"/>
  <c r="G7" i="4"/>
  <c r="I9" i="3"/>
  <c r="C7" i="4"/>
  <c r="I12" i="4"/>
  <c r="I8" i="4"/>
  <c r="I27" i="3"/>
  <c r="I42" i="3"/>
  <c r="I57" i="3"/>
  <c r="I62" i="3"/>
  <c r="I17" i="3"/>
  <c r="I52" i="3"/>
  <c r="I47" i="3"/>
  <c r="I7" i="3"/>
  <c r="I12" i="3"/>
  <c r="I13" i="2"/>
  <c r="I7" i="2"/>
  <c r="I7" i="4" l="1"/>
  <c r="I6" i="3"/>
  <c r="J16" i="1" l="1"/>
  <c r="J14" i="1"/>
  <c r="D10" i="1"/>
  <c r="J10" i="1" s="1"/>
  <c r="D23" i="1"/>
  <c r="D28" i="1"/>
  <c r="D33" i="1"/>
  <c r="I42" i="1"/>
  <c r="H42" i="1"/>
  <c r="G42" i="1"/>
  <c r="F42" i="1"/>
  <c r="E42" i="1"/>
  <c r="D42" i="1"/>
  <c r="E65" i="1"/>
  <c r="F65" i="1"/>
  <c r="G65" i="1"/>
  <c r="H65" i="1"/>
  <c r="I65" i="1"/>
  <c r="I132" i="1"/>
  <c r="H132" i="1"/>
  <c r="G132" i="1"/>
  <c r="F132" i="1"/>
  <c r="E132" i="1"/>
  <c r="D132" i="1"/>
  <c r="I127" i="1"/>
  <c r="H127" i="1"/>
  <c r="G127" i="1"/>
  <c r="F127" i="1"/>
  <c r="E127" i="1"/>
  <c r="D127" i="1"/>
  <c r="I117" i="1"/>
  <c r="H117" i="1"/>
  <c r="G117" i="1"/>
  <c r="F117" i="1"/>
  <c r="E117" i="1"/>
  <c r="D117" i="1"/>
  <c r="I112" i="1"/>
  <c r="H112" i="1"/>
  <c r="G112" i="1"/>
  <c r="F112" i="1"/>
  <c r="E112" i="1"/>
  <c r="D112" i="1"/>
  <c r="I107" i="1"/>
  <c r="H107" i="1"/>
  <c r="G107" i="1"/>
  <c r="F107" i="1"/>
  <c r="E107" i="1"/>
  <c r="D107" i="1"/>
  <c r="I102" i="1"/>
  <c r="H102" i="1"/>
  <c r="G102" i="1"/>
  <c r="F102" i="1"/>
  <c r="E102" i="1"/>
  <c r="D102" i="1"/>
  <c r="E97" i="1"/>
  <c r="F97" i="1"/>
  <c r="G97" i="1"/>
  <c r="H97" i="1"/>
  <c r="I97" i="1"/>
  <c r="D97" i="1"/>
  <c r="E82" i="1"/>
  <c r="F82" i="1"/>
  <c r="G82" i="1"/>
  <c r="H82" i="1"/>
  <c r="I82" i="1"/>
  <c r="D82" i="1"/>
  <c r="E77" i="1"/>
  <c r="F77" i="1"/>
  <c r="G77" i="1"/>
  <c r="H77" i="1"/>
  <c r="I77" i="1"/>
  <c r="D77" i="1"/>
  <c r="E72" i="1"/>
  <c r="F72" i="1"/>
  <c r="G72" i="1"/>
  <c r="H72" i="1"/>
  <c r="I72" i="1"/>
  <c r="D72" i="1"/>
  <c r="I67" i="1"/>
  <c r="H67" i="1"/>
  <c r="G67" i="1"/>
  <c r="F67" i="1"/>
  <c r="E67" i="1"/>
  <c r="D67" i="1"/>
  <c r="D8" i="1" l="1"/>
  <c r="J67" i="1"/>
  <c r="J77" i="1"/>
  <c r="J97" i="1"/>
  <c r="J107" i="1"/>
  <c r="J117" i="1"/>
  <c r="J132" i="1"/>
  <c r="D32" i="1"/>
  <c r="J32" i="1" s="1"/>
  <c r="J33" i="1"/>
  <c r="J72" i="1"/>
  <c r="J82" i="1"/>
  <c r="J102" i="1"/>
  <c r="J112" i="1"/>
  <c r="J127" i="1"/>
  <c r="J65" i="1"/>
  <c r="J42" i="1"/>
  <c r="J23" i="1"/>
  <c r="J8" i="1"/>
  <c r="D27" i="1"/>
  <c r="J27" i="1" s="1"/>
  <c r="J28" i="1"/>
  <c r="G62" i="1"/>
  <c r="D62" i="1"/>
  <c r="H62" i="1"/>
  <c r="E62" i="1"/>
  <c r="I62" i="1"/>
  <c r="D22" i="1"/>
  <c r="J22" i="1" s="1"/>
  <c r="J15" i="1"/>
  <c r="F62" i="1"/>
  <c r="J62" i="1" l="1"/>
  <c r="J13" i="1"/>
  <c r="D12" i="1"/>
  <c r="D7" i="1"/>
  <c r="J7" i="1" s="1"/>
  <c r="J12" i="1" l="1"/>
</calcChain>
</file>

<file path=xl/sharedStrings.xml><?xml version="1.0" encoding="utf-8"?>
<sst xmlns="http://schemas.openxmlformats.org/spreadsheetml/2006/main" count="503" uniqueCount="208">
  <si>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</si>
  <si>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</si>
  <si>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</si>
  <si>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</si>
  <si>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</si>
  <si>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</si>
  <si>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</si>
  <si>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Муниципальная программа</t>
  </si>
  <si>
    <t>всего, в том числе:</t>
  </si>
  <si>
    <t>МБ</t>
  </si>
  <si>
    <t>ФБ</t>
  </si>
  <si>
    <t>ОБ</t>
  </si>
  <si>
    <t>ВБ</t>
  </si>
  <si>
    <t>Отвественный исполнитель, соисполнитель, исполнитель муниципальной программы, направление, структурный элемент, мероприятие (результат)</t>
  </si>
  <si>
    <t>Источник финансового обеспечения</t>
  </si>
  <si>
    <t>Объем финансового обеспечения по годам, тыс. руб.</t>
  </si>
  <si>
    <t>Комитет по управлению муниципальным имуществом Сокольского муниципального округа</t>
  </si>
  <si>
    <t xml:space="preserve">Комплекс процессных мероприятий «Обеспечение деятельности Комитета по управлению муниципальным имуществом Сокольского муниципального округа» </t>
  </si>
  <si>
    <t>4. Финансовое обеспечение муниципальной программы</t>
  </si>
  <si>
    <t>Территориальный орган Администрации Сокольского муниципального окрга "Город Кадников"</t>
  </si>
  <si>
    <t>Территориальный орган Администрации Сокольского муниципального окрга "Пельшемский"</t>
  </si>
  <si>
    <t>Муниципальный проект "Организация проведения комплексных кадастровых работ"</t>
  </si>
  <si>
    <t>N п/п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</si>
  <si>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</si>
  <si>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</si>
  <si>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</si>
  <si>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1.1</t>
  </si>
  <si>
    <t>Местный бюджет</t>
  </si>
  <si>
    <t>1.2</t>
  </si>
  <si>
    <t>Федеральный бюджет</t>
  </si>
  <si>
    <t>1.3</t>
  </si>
  <si>
    <t>Областной бюджет</t>
  </si>
  <si>
    <t>1.4</t>
  </si>
  <si>
    <t>Внебюджетные источники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</si>
  <si>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</si>
  <si>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</si>
  <si>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</si>
  <si>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</si>
  <si>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</si>
  <si>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</si>
  <si>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</si>
  <si>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</si>
  <si>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Наименование мероприятия/источника финансового обеспечения</t>
  </si>
  <si>
    <t xml:space="preserve">№ п/п                </t>
  </si>
  <si>
    <t>Приложение 1 к паспорту муниципальной программы</t>
  </si>
  <si>
    <t xml:space="preserve">Муниципальный проект «Повышение эффективности управления и распоряжения имуществом и земельными ресурсами Сокольского муниципального округа» </t>
  </si>
  <si>
    <t>№ п/п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</si>
  <si>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</si>
  <si>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 xml:space="preserve">Наименование  расходов </t>
  </si>
  <si>
    <t>Направление расходов, вид расходов</t>
  </si>
  <si>
    <t xml:space="preserve">Характеристика направления расходов </t>
  </si>
  <si>
    <t xml:space="preserve">ХАРАКТЕРИСТИКА
направлений расходов финансовых мероприятий (результатов) структурных элементов проектной части муниципальной программы </t>
  </si>
  <si>
    <t>Приложение 2 к паспорту муниципальной программы</t>
  </si>
  <si>
    <t>-</t>
  </si>
  <si>
    <t>Проведение комплексных кадастровых работ</t>
  </si>
  <si>
    <t>Иные закупки товаров, работ, услуг для обеспечения муниципальных нужд (КВР 240)</t>
  </si>
  <si>
    <t>Муниципальный проект "Повышение эффективности управления и распоряжения имуществом и земельными ресурсами Сокольского муниципального округа"</t>
  </si>
  <si>
    <t>Заключаются договоры на проведение комплексных кадастровых работ в отношении объектов недвижимости в кадастровых кварталах, на территории Сокольского муниципального округа.</t>
  </si>
  <si>
    <t xml:space="preserve">Закупка услуг в соответствии с Федеральным законом от 24.07.2007 № 221-ФЗ
"О кадастровой деятельности" и Федеральным законом от 29.07.1998 № 135-ФЗ «Об оценочной деятельности в Российской Федерации»
</t>
  </si>
  <si>
    <t xml:space="preserve">Мероприятия по землеустройству и оценке рыночной стоимости имущества, земельных участков, права. </t>
  </si>
  <si>
    <t>Взносы на капитальный ремонт.</t>
  </si>
  <si>
    <t xml:space="preserve">Закупка услуг в соответствии с ЖК РФ.
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</si>
  <si>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</si>
  <si>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 xml:space="preserve">Предоставление единовременной денежной выплаты за счет субвенции из бюджета Вологодской области и закупка услуг в соответствии с законом Вологодской области от 08.04.2015 № 3627-ОЗ
"О бесплатном предоставлении в собственность отдельным категориям граждан земельных участков, находящихся в государственной или муниципальной собственности, на территории Вологодской области".
</t>
  </si>
  <si>
    <t>Услуги по демонтажу и хранению рекламных конструкций</t>
  </si>
  <si>
    <t xml:space="preserve">Закупка услуг в соответствии с Федеральным законом от 13.03.2006 № 38-ФЗ "О рекламе" 
</t>
  </si>
  <si>
    <t>1.2.5</t>
  </si>
  <si>
    <t>Кадастровый учет жилых и нежилых помещений, автомобильных дорог</t>
  </si>
  <si>
    <t xml:space="preserve">Закупка услуг в соответствии с Федеральным законом от 24.07.2007 № 221-ФЗ
"О кадастровой деятельности"
</t>
  </si>
  <si>
    <t>1.2.6</t>
  </si>
  <si>
    <t>Содержание муниципального имущества</t>
  </si>
  <si>
    <t>Приложение к паспорту муниципального проекта</t>
  </si>
  <si>
    <t xml:space="preserve">4. Финансовое обеспечение комплекса процессных мероприятий «Обеспечение деятельности Комитета по управлению муниципальным имуществом Сокольского муниципального округа»
</t>
  </si>
  <si>
    <t>Приложение                                                   к паспорту комплекса процессных мероприятий</t>
  </si>
  <si>
    <t>Мероприятия</t>
  </si>
  <si>
    <t>Социальные выплаты гражданам, кроме публичных нормативных социальных выплат (КВР 320)</t>
  </si>
  <si>
    <t>Всего по проекту</t>
  </si>
  <si>
    <t xml:space="preserve">4. Финансовое обеспечение реализации проекта «Повышение эффективности управления и распоряжения 
имуществом и земельными ресурсами Сокольского муниципального округа»
</t>
  </si>
  <si>
    <t>4. Финансовое обеспечение реализации проекта "Организация проведения комплексных кадастровых работ"</t>
  </si>
  <si>
    <t>Наименование мероприятия/источника финансового обеспечения*</t>
  </si>
  <si>
    <t>*МБ – местный бюджет; ФБ – федеральный бюджет; ОБ – областной бюджет; ВБ – внебюджетные источники финансирования
(государственные внебюджетные фонды, средства юридических и физических лиц (семей), являющихся участниками мероприятий
муниципальной программы).</t>
  </si>
  <si>
    <t xml:space="preserve">Закупка услуг в соответствии с Федеральным законом от 06.10.2003 № 131-ФЗ "Об общих принципах местного самоуправления в Российской Федерации" (оплата коммунальных услуг) </t>
  </si>
  <si>
    <t>1.1.</t>
  </si>
  <si>
    <t>1.2.</t>
  </si>
  <si>
    <t>1.1.1.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</si>
  <si>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</si>
  <si>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</si>
  <si>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</si>
  <si>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</si>
  <si>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</si>
  <si>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</si>
  <si>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</si>
  <si>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</si>
  <si>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</si>
  <si>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</si>
  <si>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1.3.</t>
  </si>
  <si>
    <t>1.3.1.</t>
  </si>
  <si>
    <t>№</t>
  </si>
  <si>
    <t>1.2.7</t>
  </si>
  <si>
    <t>1.2.8</t>
  </si>
  <si>
    <t>1.2.9</t>
  </si>
  <si>
    <t>1.2.10</t>
  </si>
  <si>
    <t>Территориальный орган Администрации Сокольского муниципального окрга "Архангельский"</t>
  </si>
  <si>
    <t xml:space="preserve">МКУ СМО «Управление строительства и
жилищно-коммунального хозяйства» 
</t>
  </si>
  <si>
    <t>Результат проекта: обеспечено выполнение мероприятий по землеустройству и оценке рыночной стоимости имущества, земельных участков, права</t>
  </si>
  <si>
    <t>Результат проекта: обеспечено выполнение мероприятий по оплате взносов на капитальный ремонт</t>
  </si>
  <si>
    <t>Результат проекта: обеспечено выполнение мероприятий по предоставлению единоврменнной денежной выплаты взамен предоставления земельного участка гражданам, имеющим трех и более детей</t>
  </si>
  <si>
    <t>Результат проекта: обеспечено выполнение мероприятий по демонтажу и храненнию рекламных конструкций</t>
  </si>
  <si>
    <t>Результат проекта: обеспечено выполнение мероприятий по содержанию муниципального имущества Комитетом по управлению муниципальным имуществом Сокольского муниципального округа</t>
  </si>
  <si>
    <t>Результат проекта: обеспечено выполнение мероприятий по содержанию муниципального имущества территориальным органом Администрации Сокольского муниципального окрга "Город Кадников"</t>
  </si>
  <si>
    <t>Результат проекта: обеспечено выполнение мероприятий по содержанию муниципального имущества территориальным органом Администрации Сокольского муниципального окрга "Архангельский"</t>
  </si>
  <si>
    <t>Результат проекта: обеспечено выполнение мероприятий по содержанию муниципального имущества территориальным органом Администрации Сокольского муниципального окрга "Пельшемскией"</t>
  </si>
  <si>
    <t xml:space="preserve">Результат проекта: обеспечено выполнение мероприятий по содержанию муниципального имущества МКУ СМО «Управление строительства и
жилищно-коммунального хозяйства» 
</t>
  </si>
  <si>
    <t>Обеспечено выполнение мероприятий по землеустройству и оценке рыночной стоимости имущества, земельных участков, права</t>
  </si>
  <si>
    <t>Обеспечено выполнение мероприятий по оплате взносов на капитальный ремонт</t>
  </si>
  <si>
    <t>Обеспечено выполнение мероприятий по предоставлению единовременной денежной выплаты взамен предоставления земельного участка гражданам, имеющим трех и более детей</t>
  </si>
  <si>
    <t>Обеспечено выполнение мероприятий по содержанию муниципального имущества территориальным органом Администрации Сокольского муниципального окрга "Город Кадников"</t>
  </si>
  <si>
    <t>Обеспечено выполнение мероприятий по содержанию муниципального имущества территориальным органом Администрации Сокольского муниципального окрга "Архангельский"</t>
  </si>
  <si>
    <t>Обеспечено выполнение мероприятий по содержанию муниципального имущества территориальным органом Администрации Сокольского муниципального окрга "Пельшемский"</t>
  </si>
  <si>
    <t>Обеспечено выполнение мероприятий по содержанию муниципального имущества МКУ СМО "Управление строительства и жилищно-коммунального хозяйства"</t>
  </si>
  <si>
    <t>Результат проекта: обеспечено выполнение мероприятий по содержанию муниципального имущества МКУ СМО "Управление строительства и жилищно-коммунального хозяйства"</t>
  </si>
  <si>
    <t>1.4.</t>
  </si>
  <si>
    <t>1.1.2.</t>
  </si>
  <si>
    <t>1.1.3.</t>
  </si>
  <si>
    <t>1.1.4.</t>
  </si>
  <si>
    <t>1.3.2.</t>
  </si>
  <si>
    <t>1.3.3.</t>
  </si>
  <si>
    <t>1.3.4.</t>
  </si>
  <si>
    <t>1.4.1.</t>
  </si>
  <si>
    <t>1.4.2.</t>
  </si>
  <si>
    <t>1.4.3.</t>
  </si>
  <si>
    <t>1.4.4.</t>
  </si>
  <si>
    <t>1.5.</t>
  </si>
  <si>
    <t>1.5.1.</t>
  </si>
  <si>
    <t>1.5.2.</t>
  </si>
  <si>
    <t>1.5.3.</t>
  </si>
  <si>
    <t>1.5.4.</t>
  </si>
  <si>
    <t>1.6.</t>
  </si>
  <si>
    <t>1.6.1.</t>
  </si>
  <si>
    <t>1.6.2.</t>
  </si>
  <si>
    <t>1.6.3.</t>
  </si>
  <si>
    <t>1.6.4.</t>
  </si>
  <si>
    <t>1.7.</t>
  </si>
  <si>
    <t>1.7.1.</t>
  </si>
  <si>
    <t>1.7.2.</t>
  </si>
  <si>
    <t>1.7.3.</t>
  </si>
  <si>
    <t>1.7.4.</t>
  </si>
  <si>
    <t>1.8.</t>
  </si>
  <si>
    <t>1.8.1.</t>
  </si>
  <si>
    <t>1.8.2.</t>
  </si>
  <si>
    <t>1.8.3.</t>
  </si>
  <si>
    <t>1.8.4.</t>
  </si>
  <si>
    <t>1.9.</t>
  </si>
  <si>
    <t>1.9.1.</t>
  </si>
  <si>
    <t>1.9.2.</t>
  </si>
  <si>
    <t>1.9.3.</t>
  </si>
  <si>
    <t>1.9.4.</t>
  </si>
  <si>
    <t>1.10.</t>
  </si>
  <si>
    <t>1.10.1.</t>
  </si>
  <si>
    <t>1.10.2.</t>
  </si>
  <si>
    <t>1.10.3.</t>
  </si>
  <si>
    <t>1.10.4.</t>
  </si>
  <si>
    <t>Обеспечено выполнение мероприятий по демонтажу и хранению рекламных конструкций</t>
  </si>
  <si>
    <t xml:space="preserve">Обеспечено выполнение мероприятий по содержанию муниципального имущества Комитетом по управлению муниципальным имуществом Сокольского муниципального округа </t>
  </si>
  <si>
    <t>Территориальный орган Администрации Сокольского муниципального окрга "Город Сокол"</t>
  </si>
  <si>
    <t>Результат проекта: обеспечено выполнение мероприятий по кадастровому учету жилых и нежилых помещений, автомобильных дорог Комитетом по управлению муниципальным имуществом Сокольского муниципального округа</t>
  </si>
  <si>
    <t xml:space="preserve">Результат проекта: обеспечено выполнение мероприятий по кадастровому учету жилых и нежилых помещений, автомобильных дорог МКУ СМО «Управление строительства и
жилищно-коммунального хозяйства» </t>
  </si>
  <si>
    <t>1.2.11.</t>
  </si>
  <si>
    <t>1.2.12.</t>
  </si>
  <si>
    <t>1.11.</t>
  </si>
  <si>
    <t>1.11.1.</t>
  </si>
  <si>
    <t>1.11.2.</t>
  </si>
  <si>
    <t>1.11.3.</t>
  </si>
  <si>
    <t>1.11.4.</t>
  </si>
  <si>
    <t>Результат проекта: обеспечено выполнение мероприятий по содержанию муниципального имущества территориальным органом Администрации Сокольского муниципального округа "Пельшемский"</t>
  </si>
  <si>
    <t>Результат проекта: обеспечено выполнение мероприятий по содержанию муниципального имущества территориальным органом Администрации Сокольского муниципального округа "Архангельский"</t>
  </si>
  <si>
    <t>Результат проекта: обеспечено выполнение мероприятий по содержанию муниципального имущества территориальным органом Администрации Сокольского муниципального округа "Город Кадников"</t>
  </si>
  <si>
    <t>1.12.</t>
  </si>
  <si>
    <t>1.12.1.</t>
  </si>
  <si>
    <t>1.12.2.</t>
  </si>
  <si>
    <t>1.12.3.</t>
  </si>
  <si>
    <t>1.12.4.</t>
  </si>
  <si>
    <t>Обеспечено выполнение мероприятий по кадастровому учету жилых и нежилых помещений, автомобильных дорог МКУ СМО "Управление строительства и жилищно-коммунального хозяйства"</t>
  </si>
  <si>
    <t>Обеспечено выполнение мероприятий по кадастровому учету жилых и нежилых помещений, автомобильных дорог Комитетом по управлению муниципальным имуществом Сокольского муниципального округа</t>
  </si>
  <si>
    <t>1.2.11</t>
  </si>
  <si>
    <t>Результат проекта: проведение комплексных кадастровых работ Комитетом по управлению муниципальным имуществом Сокольского муниципального округа</t>
  </si>
  <si>
    <t>Результат проекта: проведение комплексных кадастровых работ Территориальным органом Администрации Сокольского муниципального округа "Город Сокол"</t>
  </si>
  <si>
    <t>Результат проекта: обеспечено выполнение мероприятий по кадастровому учету жилых и нежилых помещений, автомобильных дорог  территориальным органом Администрации Сокольского муниципального окрга "Город Сокол"</t>
  </si>
  <si>
    <t>Задача проекта: Обеспечение количества объектов недвижимости в кадастровых кварталах, в отношении которых проведены комплексные кадастровые работы на территории Сокольского муниципального округа, не менее 1200 единиц к 2030 году»</t>
  </si>
  <si>
    <t>Результат: проведение комплексных кадастровых работ, за исключением расходов, предусмотренных на софинансирование субсидий из федерального бюджета</t>
  </si>
  <si>
    <t>Комплекс процессных мероприятий «Обеспечение деятельности Комитета по управлению муниципальным имуществом Сокольского муниципального округа»</t>
  </si>
  <si>
    <t>Проведение комплексных кадастровых работ, за исключением расходов, предусмотренных на софинансирование субсидий из федерального бюджета</t>
  </si>
  <si>
    <t>Обеспечено выполнение мероприятий по кадастровому учету жилых и нежилых помещений, автомобильных дорог территориальным органом Администрации Сокольского муниципального округа "Город Сокол"</t>
  </si>
  <si>
    <t>Расходы на обеспечение функций органов местного самоуправления</t>
  </si>
  <si>
    <t>Результат: проведение комплексных кадастровых работ Комитетом по управлению муниципальным имуществом Сокольского муниципального округа</t>
  </si>
  <si>
    <t>Результат: проведение комплексных кадастровых работ Территориальным органом Администрации Сокольского муниципального округа "Город Сокол"</t>
  </si>
  <si>
    <t>1.3.1</t>
  </si>
  <si>
    <t>1.3.2</t>
  </si>
  <si>
    <t>1.3.3</t>
  </si>
  <si>
    <t>1.3.4</t>
  </si>
  <si>
    <t>Задача проекта: Совершенствование системы управления и распоряжения земельно-имущественным комплексом</t>
  </si>
  <si>
    <t>Расходы на обеспечение органов местного самоуправления</t>
  </si>
  <si>
    <t>Проведение комплексных кадастровых работ Комитетом по управлению муниципальным имуществом Сокольского муниципального округа</t>
  </si>
  <si>
    <t>Проведение комплексных кадастровых работ Территориальным органом Администрации Сокольского муниципального округа "Город Сокол"</t>
  </si>
  <si>
    <t>1.2.12</t>
  </si>
  <si>
    <t>Результат проекта: проведение комплексных кадастровых работ, за исключением расходов, предусмотренных на софинансирование субсидий из федерального бюджета</t>
  </si>
  <si>
    <t xml:space="preserve">Результат проекта: обеспечено выполнение мероприятий по кадастровому учету жилых и нежилых помещений, автомобильных дорог территориальным органом Администрации Сокольского муниципального округа "Город Сокол" </t>
  </si>
  <si>
    <t>Результат проекта: обеспечено выполнение мероприятий по кадастровому учету жилых и нежилых помещений, автомобильных дорог МКУ СМО "Управление строительства и ЖКХ"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</si>
</sst>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0" fillId="0" borderId="0" xfId="0" applyFill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14" fontId="1" fillId="0" borderId="5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6" fontId="1" fillId="0" borderId="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7"/>
  <sheetViews>
    <sheetView view="pageBreakPreview" zoomScaleNormal="100" zoomScaleSheetLayoutView="100" workbookViewId="0">
      <selection activeCell="B57" sqref="B57:B61"/>
    </sheetView>
  </sheetViews>
  <sheetFormatPr defaultRowHeight="15" x14ac:dyDescent="0.25"/>
  <cols>
    <col min="1" max="1" width="9.140625" style="33" customWidth="1"/>
    <col min="2" max="2" width="68.7109375" customWidth="1"/>
    <col min="3" max="3" width="14" customWidth="1"/>
    <col min="4" max="4" width="11.5703125" customWidth="1"/>
    <col min="5" max="5" width="12.7109375" customWidth="1"/>
    <col min="6" max="6" width="12.85546875" customWidth="1"/>
    <col min="7" max="7" width="13.28515625" customWidth="1"/>
    <col min="8" max="8" width="12.140625" customWidth="1"/>
    <col min="9" max="9" width="12.5703125" customWidth="1"/>
    <col min="10" max="10" width="12" customWidth="1"/>
  </cols>
  <sheetData>
    <row r="1" spans="1:16" ht="38.25" customHeight="1" x14ac:dyDescent="0.25">
      <c r="H1" s="56" t="s">
        <v>44</v>
      </c>
      <c r="I1" s="56"/>
      <c r="J1" s="56"/>
    </row>
    <row r="3" spans="1:16" x14ac:dyDescent="0.25">
      <c r="A3" s="62" t="s">
        <v>18</v>
      </c>
      <c r="B3" s="62"/>
      <c r="C3" s="62"/>
      <c r="D3" s="62"/>
      <c r="E3" s="62"/>
      <c r="F3" s="62"/>
      <c r="G3" s="62"/>
      <c r="H3" s="62"/>
      <c r="I3" s="62"/>
      <c r="J3" s="62"/>
    </row>
    <row r="4" spans="1:16" x14ac:dyDescent="0.25">
      <c r="A4" s="34"/>
      <c r="B4" s="1"/>
      <c r="C4" s="1"/>
      <c r="D4" s="1"/>
      <c r="E4" s="1"/>
      <c r="F4" s="1"/>
      <c r="G4" s="1"/>
      <c r="H4" s="1"/>
      <c r="I4" s="1"/>
      <c r="J4" s="1"/>
    </row>
    <row r="5" spans="1:16" ht="36" customHeight="1" x14ac:dyDescent="0.25">
      <c r="A5" s="50" t="s">
        <v>97</v>
      </c>
      <c r="B5" s="60" t="s">
        <v>13</v>
      </c>
      <c r="C5" s="60" t="s">
        <v>14</v>
      </c>
      <c r="D5" s="57" t="s">
        <v>15</v>
      </c>
      <c r="E5" s="58"/>
      <c r="F5" s="58"/>
      <c r="G5" s="58"/>
      <c r="H5" s="58"/>
      <c r="I5" s="58"/>
      <c r="J5" s="59"/>
      <c r="K5" s="1"/>
      <c r="L5" s="1"/>
      <c r="M5" s="1"/>
      <c r="N5" s="1"/>
      <c r="O5" s="1"/>
      <c r="P5" s="1"/>
    </row>
    <row r="6" spans="1:16" x14ac:dyDescent="0.25">
      <c r="A6" s="51"/>
      <c r="B6" s="61"/>
      <c r="C6" s="61"/>
      <c r="D6" s="2" t="s">
        <v>0</v>
      </c>
      <c r="E6" s="2" t="s">
        <v>1</v>
      </c>
      <c r="F6" s="2" t="s">
        <v>2</v>
      </c>
      <c r="G6" s="2" t="s">
        <v>3</v>
      </c>
      <c r="H6" s="2" t="s">
        <v>4</v>
      </c>
      <c r="I6" s="2" t="s">
        <v>5</v>
      </c>
      <c r="J6" s="2" t="s">
        <v>6</v>
      </c>
    </row>
    <row r="7" spans="1:16" ht="30" x14ac:dyDescent="0.25">
      <c r="A7" s="46">
        <v>1</v>
      </c>
      <c r="B7" s="46" t="s">
        <v>7</v>
      </c>
      <c r="C7" s="4" t="s">
        <v>8</v>
      </c>
      <c r="D7" s="3">
        <f t="shared" ref="D7:I7" si="0">D8+D9+D10+D11</f>
        <v>35945.800000000003</v>
      </c>
      <c r="E7" s="3">
        <f t="shared" si="0"/>
        <v>26598.2</v>
      </c>
      <c r="F7" s="3">
        <f t="shared" si="0"/>
        <v>26598.2</v>
      </c>
      <c r="G7" s="3">
        <f t="shared" si="0"/>
        <v>15562.3</v>
      </c>
      <c r="H7" s="3">
        <f t="shared" si="0"/>
        <v>15562.3</v>
      </c>
      <c r="I7" s="3">
        <f t="shared" si="0"/>
        <v>15562.3</v>
      </c>
      <c r="J7" s="3">
        <f t="shared" ref="J7:J11" si="1">D7+E7+F7+G7+H7+I7</f>
        <v>135829.1</v>
      </c>
    </row>
    <row r="8" spans="1:16" x14ac:dyDescent="0.25">
      <c r="A8" s="47"/>
      <c r="B8" s="47"/>
      <c r="C8" s="4" t="s">
        <v>9</v>
      </c>
      <c r="D8" s="17">
        <f t="shared" ref="D8:I8" si="2">D13+D18+D23+D28+D33+D38</f>
        <v>24730</v>
      </c>
      <c r="E8" s="17">
        <f t="shared" si="2"/>
        <v>22970.2</v>
      </c>
      <c r="F8" s="17">
        <f t="shared" si="2"/>
        <v>22970.2</v>
      </c>
      <c r="G8" s="17">
        <f t="shared" si="2"/>
        <v>14882</v>
      </c>
      <c r="H8" s="17">
        <f t="shared" si="2"/>
        <v>14882</v>
      </c>
      <c r="I8" s="17">
        <f t="shared" si="2"/>
        <v>14882</v>
      </c>
      <c r="J8" s="3">
        <f t="shared" si="1"/>
        <v>115316.4</v>
      </c>
    </row>
    <row r="9" spans="1:16" x14ac:dyDescent="0.25">
      <c r="A9" s="47"/>
      <c r="B9" s="47"/>
      <c r="C9" s="4" t="s">
        <v>10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f t="shared" si="1"/>
        <v>0</v>
      </c>
    </row>
    <row r="10" spans="1:16" x14ac:dyDescent="0.25">
      <c r="A10" s="47"/>
      <c r="B10" s="47"/>
      <c r="C10" s="4" t="s">
        <v>11</v>
      </c>
      <c r="D10" s="3">
        <f t="shared" ref="D10:I10" si="3">D15</f>
        <v>11215.800000000001</v>
      </c>
      <c r="E10" s="17">
        <f t="shared" si="3"/>
        <v>3628</v>
      </c>
      <c r="F10" s="17">
        <f t="shared" si="3"/>
        <v>3628</v>
      </c>
      <c r="G10" s="3">
        <f t="shared" si="3"/>
        <v>680.3</v>
      </c>
      <c r="H10" s="3">
        <f t="shared" si="3"/>
        <v>680.3</v>
      </c>
      <c r="I10" s="3">
        <f t="shared" si="3"/>
        <v>680.3</v>
      </c>
      <c r="J10" s="3">
        <f t="shared" si="1"/>
        <v>20512.7</v>
      </c>
    </row>
    <row r="11" spans="1:16" x14ac:dyDescent="0.25">
      <c r="A11" s="48"/>
      <c r="B11" s="48"/>
      <c r="C11" s="4" t="s">
        <v>12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f t="shared" si="1"/>
        <v>0</v>
      </c>
    </row>
    <row r="12" spans="1:16" ht="30" x14ac:dyDescent="0.25">
      <c r="A12" s="46"/>
      <c r="B12" s="52" t="s">
        <v>16</v>
      </c>
      <c r="C12" s="4" t="s">
        <v>8</v>
      </c>
      <c r="D12" s="3">
        <f>D13+D14+D15+D16</f>
        <v>32009.4</v>
      </c>
      <c r="E12" s="3">
        <f>E13+E14+E15+E16</f>
        <v>24160.2</v>
      </c>
      <c r="F12" s="3">
        <f>F13+F14+F15+F16</f>
        <v>24160.2</v>
      </c>
      <c r="G12" s="3">
        <f t="shared" ref="G12:I12" si="4">G13+G14+G15+G16</f>
        <v>15562.3</v>
      </c>
      <c r="H12" s="3">
        <f t="shared" si="4"/>
        <v>15562.3</v>
      </c>
      <c r="I12" s="3">
        <f t="shared" si="4"/>
        <v>15562.3</v>
      </c>
      <c r="J12" s="3">
        <f t="shared" ref="J12:J80" si="5">D12+E12+F12+G12+H12+I12</f>
        <v>127016.70000000001</v>
      </c>
    </row>
    <row r="13" spans="1:16" x14ac:dyDescent="0.25">
      <c r="A13" s="47"/>
      <c r="B13" s="53"/>
      <c r="C13" s="4" t="s">
        <v>9</v>
      </c>
      <c r="D13" s="17">
        <f>D48+D58+D68+D73+D83+D88+D103+D128</f>
        <v>20793.599999999999</v>
      </c>
      <c r="E13" s="17">
        <f>E48+E58+E68+E73+E83+E88+E103+E128</f>
        <v>20532.2</v>
      </c>
      <c r="F13" s="17">
        <f t="shared" ref="F13:I13" si="6">F48+F58+F68+F73+F83+F88+F103+F128</f>
        <v>20532.2</v>
      </c>
      <c r="G13" s="17">
        <f t="shared" si="6"/>
        <v>14882</v>
      </c>
      <c r="H13" s="17">
        <f t="shared" si="6"/>
        <v>14882</v>
      </c>
      <c r="I13" s="17">
        <f t="shared" si="6"/>
        <v>14882</v>
      </c>
      <c r="J13" s="17">
        <f t="shared" si="5"/>
        <v>106504</v>
      </c>
    </row>
    <row r="14" spans="1:16" x14ac:dyDescent="0.25">
      <c r="A14" s="47"/>
      <c r="B14" s="53"/>
      <c r="C14" s="4" t="s">
        <v>10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f t="shared" si="5"/>
        <v>0</v>
      </c>
    </row>
    <row r="15" spans="1:16" x14ac:dyDescent="0.25">
      <c r="A15" s="47"/>
      <c r="B15" s="53"/>
      <c r="C15" s="4" t="s">
        <v>11</v>
      </c>
      <c r="D15" s="17">
        <f>D60+D80</f>
        <v>11215.800000000001</v>
      </c>
      <c r="E15" s="17">
        <f>E60+E80</f>
        <v>3628</v>
      </c>
      <c r="F15" s="17">
        <f t="shared" ref="F15:I15" si="7">F60+F80</f>
        <v>3628</v>
      </c>
      <c r="G15" s="17">
        <f t="shared" si="7"/>
        <v>680.3</v>
      </c>
      <c r="H15" s="17">
        <f t="shared" si="7"/>
        <v>680.3</v>
      </c>
      <c r="I15" s="17">
        <f t="shared" si="7"/>
        <v>680.3</v>
      </c>
      <c r="J15" s="3">
        <f t="shared" si="5"/>
        <v>20512.7</v>
      </c>
    </row>
    <row r="16" spans="1:16" x14ac:dyDescent="0.25">
      <c r="A16" s="48"/>
      <c r="B16" s="53"/>
      <c r="C16" s="4" t="s">
        <v>12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f t="shared" si="5"/>
        <v>0</v>
      </c>
    </row>
    <row r="17" spans="1:10" ht="30" x14ac:dyDescent="0.25">
      <c r="A17" s="46"/>
      <c r="B17" s="52" t="s">
        <v>164</v>
      </c>
      <c r="C17" s="4" t="s">
        <v>8</v>
      </c>
      <c r="D17" s="17">
        <f t="shared" ref="D17:I17" si="8">D18+D19+D20+D21</f>
        <v>417</v>
      </c>
      <c r="E17" s="17">
        <f t="shared" si="8"/>
        <v>0</v>
      </c>
      <c r="F17" s="17">
        <f t="shared" si="8"/>
        <v>0</v>
      </c>
      <c r="G17" s="17">
        <f t="shared" si="8"/>
        <v>0</v>
      </c>
      <c r="H17" s="17">
        <f t="shared" si="8"/>
        <v>0</v>
      </c>
      <c r="I17" s="17">
        <f t="shared" si="8"/>
        <v>0</v>
      </c>
      <c r="J17" s="17">
        <f t="shared" si="5"/>
        <v>417</v>
      </c>
    </row>
    <row r="18" spans="1:10" x14ac:dyDescent="0.25">
      <c r="A18" s="47"/>
      <c r="B18" s="53"/>
      <c r="C18" s="4" t="s">
        <v>9</v>
      </c>
      <c r="D18" s="17">
        <f>D53+D98</f>
        <v>417</v>
      </c>
      <c r="E18" s="17">
        <f t="shared" ref="E18:I18" si="9">E58+E98</f>
        <v>0</v>
      </c>
      <c r="F18" s="17">
        <f t="shared" si="9"/>
        <v>0</v>
      </c>
      <c r="G18" s="17">
        <f t="shared" si="9"/>
        <v>0</v>
      </c>
      <c r="H18" s="17">
        <f t="shared" si="9"/>
        <v>0</v>
      </c>
      <c r="I18" s="17">
        <f t="shared" si="9"/>
        <v>0</v>
      </c>
      <c r="J18" s="17">
        <f t="shared" si="5"/>
        <v>417</v>
      </c>
    </row>
    <row r="19" spans="1:10" x14ac:dyDescent="0.25">
      <c r="A19" s="47"/>
      <c r="B19" s="53"/>
      <c r="C19" s="4" t="s">
        <v>10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f t="shared" si="5"/>
        <v>0</v>
      </c>
    </row>
    <row r="20" spans="1:10" x14ac:dyDescent="0.25">
      <c r="A20" s="47"/>
      <c r="B20" s="53"/>
      <c r="C20" s="4" t="s">
        <v>11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f t="shared" si="5"/>
        <v>0</v>
      </c>
    </row>
    <row r="21" spans="1:10" x14ac:dyDescent="0.25">
      <c r="A21" s="48"/>
      <c r="B21" s="54"/>
      <c r="C21" s="4" t="s">
        <v>12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f t="shared" si="5"/>
        <v>0</v>
      </c>
    </row>
    <row r="22" spans="1:10" ht="30" x14ac:dyDescent="0.25">
      <c r="A22" s="46"/>
      <c r="B22" s="52" t="s">
        <v>19</v>
      </c>
      <c r="C22" s="4" t="s">
        <v>8</v>
      </c>
      <c r="D22" s="17">
        <f t="shared" ref="D22:I22" si="10">D23+D24+D25+D26</f>
        <v>1210.4000000000001</v>
      </c>
      <c r="E22" s="17">
        <f t="shared" si="10"/>
        <v>680</v>
      </c>
      <c r="F22" s="17">
        <f t="shared" si="10"/>
        <v>680</v>
      </c>
      <c r="G22" s="17">
        <f t="shared" si="10"/>
        <v>0</v>
      </c>
      <c r="H22" s="17">
        <f t="shared" si="10"/>
        <v>0</v>
      </c>
      <c r="I22" s="17">
        <f t="shared" si="10"/>
        <v>0</v>
      </c>
      <c r="J22" s="3">
        <f t="shared" si="5"/>
        <v>2570.4</v>
      </c>
    </row>
    <row r="23" spans="1:10" x14ac:dyDescent="0.25">
      <c r="A23" s="47"/>
      <c r="B23" s="53"/>
      <c r="C23" s="4" t="s">
        <v>9</v>
      </c>
      <c r="D23" s="17">
        <f t="shared" ref="D23:I23" si="11">D108</f>
        <v>1210.4000000000001</v>
      </c>
      <c r="E23" s="17">
        <f t="shared" si="11"/>
        <v>680</v>
      </c>
      <c r="F23" s="17">
        <f t="shared" si="11"/>
        <v>680</v>
      </c>
      <c r="G23" s="17">
        <f t="shared" si="11"/>
        <v>0</v>
      </c>
      <c r="H23" s="17">
        <f t="shared" si="11"/>
        <v>0</v>
      </c>
      <c r="I23" s="17">
        <f t="shared" si="11"/>
        <v>0</v>
      </c>
      <c r="J23" s="3">
        <f t="shared" si="5"/>
        <v>2570.4</v>
      </c>
    </row>
    <row r="24" spans="1:10" x14ac:dyDescent="0.25">
      <c r="A24" s="47"/>
      <c r="B24" s="53"/>
      <c r="C24" s="4" t="s">
        <v>10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f t="shared" si="5"/>
        <v>0</v>
      </c>
    </row>
    <row r="25" spans="1:10" x14ac:dyDescent="0.25">
      <c r="A25" s="47"/>
      <c r="B25" s="53"/>
      <c r="C25" s="4" t="s">
        <v>11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f t="shared" si="5"/>
        <v>0</v>
      </c>
    </row>
    <row r="26" spans="1:10" x14ac:dyDescent="0.25">
      <c r="A26" s="48"/>
      <c r="B26" s="54"/>
      <c r="C26" s="4" t="s">
        <v>12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f t="shared" si="5"/>
        <v>0</v>
      </c>
    </row>
    <row r="27" spans="1:10" ht="30" x14ac:dyDescent="0.25">
      <c r="A27" s="46"/>
      <c r="B27" s="52" t="s">
        <v>102</v>
      </c>
      <c r="C27" s="4" t="s">
        <v>8</v>
      </c>
      <c r="D27" s="17">
        <f t="shared" ref="D27:I27" si="12">D28+D29+D30+D31</f>
        <v>5</v>
      </c>
      <c r="E27" s="17">
        <f t="shared" si="12"/>
        <v>5</v>
      </c>
      <c r="F27" s="17">
        <f t="shared" si="12"/>
        <v>5</v>
      </c>
      <c r="G27" s="17">
        <f t="shared" si="12"/>
        <v>0</v>
      </c>
      <c r="H27" s="17">
        <f t="shared" si="12"/>
        <v>0</v>
      </c>
      <c r="I27" s="17">
        <f t="shared" si="12"/>
        <v>0</v>
      </c>
      <c r="J27" s="17">
        <f t="shared" si="5"/>
        <v>15</v>
      </c>
    </row>
    <row r="28" spans="1:10" x14ac:dyDescent="0.25">
      <c r="A28" s="47"/>
      <c r="B28" s="53"/>
      <c r="C28" s="4" t="s">
        <v>9</v>
      </c>
      <c r="D28" s="17">
        <f t="shared" ref="D28:I28" si="13">D113</f>
        <v>5</v>
      </c>
      <c r="E28" s="17">
        <f t="shared" si="13"/>
        <v>5</v>
      </c>
      <c r="F28" s="17">
        <f t="shared" si="13"/>
        <v>5</v>
      </c>
      <c r="G28" s="17">
        <f t="shared" si="13"/>
        <v>0</v>
      </c>
      <c r="H28" s="17">
        <f t="shared" si="13"/>
        <v>0</v>
      </c>
      <c r="I28" s="17">
        <f t="shared" si="13"/>
        <v>0</v>
      </c>
      <c r="J28" s="17">
        <f t="shared" si="5"/>
        <v>15</v>
      </c>
    </row>
    <row r="29" spans="1:10" x14ac:dyDescent="0.25">
      <c r="A29" s="47"/>
      <c r="B29" s="53"/>
      <c r="C29" s="4" t="s">
        <v>10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f t="shared" si="5"/>
        <v>0</v>
      </c>
    </row>
    <row r="30" spans="1:10" x14ac:dyDescent="0.25">
      <c r="A30" s="47"/>
      <c r="B30" s="53"/>
      <c r="C30" s="4" t="s">
        <v>11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f t="shared" si="5"/>
        <v>0</v>
      </c>
    </row>
    <row r="31" spans="1:10" x14ac:dyDescent="0.25">
      <c r="A31" s="48"/>
      <c r="B31" s="54"/>
      <c r="C31" s="4" t="s">
        <v>12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f t="shared" si="5"/>
        <v>0</v>
      </c>
    </row>
    <row r="32" spans="1:10" ht="15" customHeight="1" x14ac:dyDescent="0.25">
      <c r="A32" s="46"/>
      <c r="B32" s="52" t="s">
        <v>20</v>
      </c>
      <c r="C32" s="4" t="s">
        <v>8</v>
      </c>
      <c r="D32" s="17">
        <f t="shared" ref="D32:I32" si="14">D33+D34+D35+D36</f>
        <v>50</v>
      </c>
      <c r="E32" s="17">
        <f t="shared" si="14"/>
        <v>30</v>
      </c>
      <c r="F32" s="17">
        <f t="shared" si="14"/>
        <v>30</v>
      </c>
      <c r="G32" s="17">
        <f t="shared" si="14"/>
        <v>0</v>
      </c>
      <c r="H32" s="17">
        <f t="shared" si="14"/>
        <v>0</v>
      </c>
      <c r="I32" s="17">
        <f t="shared" si="14"/>
        <v>0</v>
      </c>
      <c r="J32" s="17">
        <f t="shared" si="5"/>
        <v>110</v>
      </c>
    </row>
    <row r="33" spans="1:10" x14ac:dyDescent="0.25">
      <c r="A33" s="47"/>
      <c r="B33" s="53"/>
      <c r="C33" s="4" t="s">
        <v>9</v>
      </c>
      <c r="D33" s="17">
        <f t="shared" ref="D33:I33" si="15">D118</f>
        <v>50</v>
      </c>
      <c r="E33" s="17">
        <f t="shared" si="15"/>
        <v>30</v>
      </c>
      <c r="F33" s="17">
        <f t="shared" si="15"/>
        <v>30</v>
      </c>
      <c r="G33" s="17">
        <f t="shared" si="15"/>
        <v>0</v>
      </c>
      <c r="H33" s="17">
        <f t="shared" si="15"/>
        <v>0</v>
      </c>
      <c r="I33" s="17">
        <f t="shared" si="15"/>
        <v>0</v>
      </c>
      <c r="J33" s="17">
        <f t="shared" si="5"/>
        <v>110</v>
      </c>
    </row>
    <row r="34" spans="1:10" x14ac:dyDescent="0.25">
      <c r="A34" s="47"/>
      <c r="B34" s="53"/>
      <c r="C34" s="4" t="s">
        <v>10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f t="shared" si="5"/>
        <v>0</v>
      </c>
    </row>
    <row r="35" spans="1:10" x14ac:dyDescent="0.25">
      <c r="A35" s="47"/>
      <c r="B35" s="53"/>
      <c r="C35" s="4" t="s">
        <v>11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f t="shared" si="5"/>
        <v>0</v>
      </c>
    </row>
    <row r="36" spans="1:10" x14ac:dyDescent="0.25">
      <c r="A36" s="48"/>
      <c r="B36" s="54"/>
      <c r="C36" s="4" t="s">
        <v>12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f t="shared" si="5"/>
        <v>0</v>
      </c>
    </row>
    <row r="37" spans="1:10" ht="30" x14ac:dyDescent="0.25">
      <c r="A37" s="46"/>
      <c r="B37" s="52" t="s">
        <v>103</v>
      </c>
      <c r="C37" s="4" t="s">
        <v>8</v>
      </c>
      <c r="D37" s="17">
        <f t="shared" ref="D37:I37" si="16">SUM(D38:D41)</f>
        <v>2254</v>
      </c>
      <c r="E37" s="17">
        <f t="shared" si="16"/>
        <v>1723</v>
      </c>
      <c r="F37" s="17">
        <f t="shared" si="16"/>
        <v>1723</v>
      </c>
      <c r="G37" s="17">
        <f t="shared" si="16"/>
        <v>0</v>
      </c>
      <c r="H37" s="17">
        <f t="shared" si="16"/>
        <v>0</v>
      </c>
      <c r="I37" s="17">
        <f t="shared" si="16"/>
        <v>0</v>
      </c>
      <c r="J37" s="3">
        <f t="shared" si="5"/>
        <v>5700</v>
      </c>
    </row>
    <row r="38" spans="1:10" x14ac:dyDescent="0.25">
      <c r="A38" s="47"/>
      <c r="B38" s="53"/>
      <c r="C38" s="4" t="s">
        <v>9</v>
      </c>
      <c r="D38" s="17">
        <f>D93+D123</f>
        <v>2254</v>
      </c>
      <c r="E38" s="17">
        <f>E93+E123</f>
        <v>1723</v>
      </c>
      <c r="F38" s="17">
        <f>F93+F123</f>
        <v>1723</v>
      </c>
      <c r="G38" s="17">
        <f t="shared" ref="G38:I38" si="17">G93+G123</f>
        <v>0</v>
      </c>
      <c r="H38" s="17">
        <f t="shared" si="17"/>
        <v>0</v>
      </c>
      <c r="I38" s="17">
        <f t="shared" si="17"/>
        <v>0</v>
      </c>
      <c r="J38" s="3">
        <f t="shared" si="5"/>
        <v>5700</v>
      </c>
    </row>
    <row r="39" spans="1:10" x14ac:dyDescent="0.25">
      <c r="A39" s="47"/>
      <c r="B39" s="53"/>
      <c r="C39" s="4" t="s">
        <v>10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f t="shared" si="5"/>
        <v>0</v>
      </c>
    </row>
    <row r="40" spans="1:10" x14ac:dyDescent="0.25">
      <c r="A40" s="47"/>
      <c r="B40" s="53"/>
      <c r="C40" s="4" t="s">
        <v>11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f t="shared" si="5"/>
        <v>0</v>
      </c>
    </row>
    <row r="41" spans="1:10" x14ac:dyDescent="0.25">
      <c r="A41" s="48"/>
      <c r="B41" s="54"/>
      <c r="C41" s="4" t="s">
        <v>12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f t="shared" si="5"/>
        <v>0</v>
      </c>
    </row>
    <row r="42" spans="1:10" ht="30" x14ac:dyDescent="0.25">
      <c r="A42" s="55" t="s">
        <v>82</v>
      </c>
      <c r="B42" s="52" t="s">
        <v>21</v>
      </c>
      <c r="C42" s="4" t="s">
        <v>8</v>
      </c>
      <c r="D42" s="17">
        <f>D43+D44+D45+D46</f>
        <v>416.1</v>
      </c>
      <c r="E42" s="17">
        <f t="shared" ref="E42" si="18">E43+E44+E45+E46</f>
        <v>0</v>
      </c>
      <c r="F42" s="17">
        <f t="shared" ref="F42" si="19">F43+F44+F45+F46</f>
        <v>0</v>
      </c>
      <c r="G42" s="17">
        <f t="shared" ref="G42" si="20">G43+G44+G45+G46</f>
        <v>300</v>
      </c>
      <c r="H42" s="17">
        <f t="shared" ref="H42" si="21">H43+H44+H45+H46</f>
        <v>300</v>
      </c>
      <c r="I42" s="17">
        <f t="shared" ref="I42" si="22">I43+I44+I45+I46</f>
        <v>300</v>
      </c>
      <c r="J42" s="3">
        <f t="shared" si="5"/>
        <v>1316.1</v>
      </c>
    </row>
    <row r="43" spans="1:10" x14ac:dyDescent="0.25">
      <c r="A43" s="47"/>
      <c r="B43" s="53"/>
      <c r="C43" s="4" t="s">
        <v>9</v>
      </c>
      <c r="D43" s="17">
        <f>D48+D53+D58</f>
        <v>342</v>
      </c>
      <c r="E43" s="17">
        <v>0</v>
      </c>
      <c r="F43" s="17">
        <v>0</v>
      </c>
      <c r="G43" s="17">
        <v>300</v>
      </c>
      <c r="H43" s="17">
        <v>300</v>
      </c>
      <c r="I43" s="17">
        <v>300</v>
      </c>
      <c r="J43" s="3">
        <f t="shared" si="5"/>
        <v>1242</v>
      </c>
    </row>
    <row r="44" spans="1:10" x14ac:dyDescent="0.25">
      <c r="A44" s="47"/>
      <c r="B44" s="53"/>
      <c r="C44" s="4" t="s">
        <v>10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f t="shared" si="5"/>
        <v>0</v>
      </c>
    </row>
    <row r="45" spans="1:10" x14ac:dyDescent="0.25">
      <c r="A45" s="47"/>
      <c r="B45" s="53"/>
      <c r="C45" s="4" t="s">
        <v>11</v>
      </c>
      <c r="D45" s="17">
        <v>74.099999999999994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3">
        <f t="shared" si="5"/>
        <v>74.099999999999994</v>
      </c>
    </row>
    <row r="46" spans="1:10" x14ac:dyDescent="0.25">
      <c r="A46" s="48"/>
      <c r="B46" s="54"/>
      <c r="C46" s="4" t="s">
        <v>12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f t="shared" si="5"/>
        <v>0</v>
      </c>
    </row>
    <row r="47" spans="1:10" ht="30" x14ac:dyDescent="0.25">
      <c r="A47" s="46" t="s">
        <v>84</v>
      </c>
      <c r="B47" s="52" t="s">
        <v>185</v>
      </c>
      <c r="C47" s="4" t="s">
        <v>8</v>
      </c>
      <c r="D47" s="17">
        <f>D48+D49+D50+D51</f>
        <v>290.89999999999998</v>
      </c>
      <c r="E47" s="17">
        <f t="shared" ref="E47:I47" si="23">E48+E49+E50+E51</f>
        <v>0</v>
      </c>
      <c r="F47" s="17">
        <f t="shared" si="23"/>
        <v>0</v>
      </c>
      <c r="G47" s="17">
        <f t="shared" si="23"/>
        <v>300</v>
      </c>
      <c r="H47" s="17">
        <f t="shared" si="23"/>
        <v>300</v>
      </c>
      <c r="I47" s="17">
        <f t="shared" si="23"/>
        <v>300</v>
      </c>
      <c r="J47" s="3">
        <f t="shared" ref="J47:J51" si="24">D47+E47+F47+G47+H47+I47</f>
        <v>1190.9000000000001</v>
      </c>
    </row>
    <row r="48" spans="1:10" x14ac:dyDescent="0.25">
      <c r="A48" s="47"/>
      <c r="B48" s="53"/>
      <c r="C48" s="4" t="s">
        <v>9</v>
      </c>
      <c r="D48" s="17">
        <v>290.89999999999998</v>
      </c>
      <c r="E48" s="17">
        <v>0</v>
      </c>
      <c r="F48" s="17">
        <v>0</v>
      </c>
      <c r="G48" s="17">
        <v>300</v>
      </c>
      <c r="H48" s="17">
        <v>300</v>
      </c>
      <c r="I48" s="17">
        <v>300</v>
      </c>
      <c r="J48" s="3">
        <f t="shared" si="24"/>
        <v>1190.9000000000001</v>
      </c>
    </row>
    <row r="49" spans="1:10" x14ac:dyDescent="0.25">
      <c r="A49" s="47"/>
      <c r="B49" s="53"/>
      <c r="C49" s="4" t="s">
        <v>10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f t="shared" si="24"/>
        <v>0</v>
      </c>
    </row>
    <row r="50" spans="1:10" x14ac:dyDescent="0.25">
      <c r="A50" s="47"/>
      <c r="B50" s="53"/>
      <c r="C50" s="4" t="s">
        <v>11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f t="shared" si="24"/>
        <v>0</v>
      </c>
    </row>
    <row r="51" spans="1:10" x14ac:dyDescent="0.25">
      <c r="A51" s="48"/>
      <c r="B51" s="54"/>
      <c r="C51" s="4" t="s">
        <v>12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f t="shared" si="24"/>
        <v>0</v>
      </c>
    </row>
    <row r="52" spans="1:10" ht="30" x14ac:dyDescent="0.25">
      <c r="A52" s="46" t="s">
        <v>122</v>
      </c>
      <c r="B52" s="52" t="s">
        <v>186</v>
      </c>
      <c r="C52" s="4" t="s">
        <v>8</v>
      </c>
      <c r="D52" s="17">
        <f>D53+D54+D55+D56</f>
        <v>42</v>
      </c>
      <c r="E52" s="17">
        <f t="shared" ref="E52:I52" si="25">E53+E54+E55+E56</f>
        <v>0</v>
      </c>
      <c r="F52" s="17">
        <f t="shared" si="25"/>
        <v>0</v>
      </c>
      <c r="G52" s="17">
        <f t="shared" si="25"/>
        <v>0</v>
      </c>
      <c r="H52" s="17">
        <f t="shared" si="25"/>
        <v>0</v>
      </c>
      <c r="I52" s="17">
        <f t="shared" si="25"/>
        <v>0</v>
      </c>
      <c r="J52" s="17">
        <f t="shared" si="5"/>
        <v>42</v>
      </c>
    </row>
    <row r="53" spans="1:10" x14ac:dyDescent="0.25">
      <c r="A53" s="47"/>
      <c r="B53" s="53"/>
      <c r="C53" s="4" t="s">
        <v>9</v>
      </c>
      <c r="D53" s="17">
        <v>42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f t="shared" si="5"/>
        <v>42</v>
      </c>
    </row>
    <row r="54" spans="1:10" x14ac:dyDescent="0.25">
      <c r="A54" s="47"/>
      <c r="B54" s="53"/>
      <c r="C54" s="4" t="s">
        <v>10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f t="shared" si="5"/>
        <v>0</v>
      </c>
    </row>
    <row r="55" spans="1:10" x14ac:dyDescent="0.25">
      <c r="A55" s="47"/>
      <c r="B55" s="53"/>
      <c r="C55" s="4" t="s">
        <v>11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f t="shared" si="5"/>
        <v>0</v>
      </c>
    </row>
    <row r="56" spans="1:10" x14ac:dyDescent="0.25">
      <c r="A56" s="48"/>
      <c r="B56" s="54"/>
      <c r="C56" s="4" t="s">
        <v>12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f t="shared" si="5"/>
        <v>0</v>
      </c>
    </row>
    <row r="57" spans="1:10" ht="30" x14ac:dyDescent="0.25">
      <c r="A57" s="46" t="s">
        <v>123</v>
      </c>
      <c r="B57" s="52" t="s">
        <v>205</v>
      </c>
      <c r="C57" s="4" t="s">
        <v>8</v>
      </c>
      <c r="D57" s="17">
        <f>D58+D59+D60+D61</f>
        <v>83.199999999999989</v>
      </c>
      <c r="E57" s="17">
        <f t="shared" ref="E57:I57" si="26">E58+E59+E60+E61</f>
        <v>0</v>
      </c>
      <c r="F57" s="17">
        <f t="shared" si="26"/>
        <v>0</v>
      </c>
      <c r="G57" s="17">
        <f t="shared" si="26"/>
        <v>0</v>
      </c>
      <c r="H57" s="17">
        <f t="shared" si="26"/>
        <v>0</v>
      </c>
      <c r="I57" s="17">
        <f t="shared" si="26"/>
        <v>0</v>
      </c>
      <c r="J57" s="3">
        <f t="shared" ref="J57:J61" si="27">D57+E57+F57+G57+H57+I57</f>
        <v>83.199999999999989</v>
      </c>
    </row>
    <row r="58" spans="1:10" x14ac:dyDescent="0.25">
      <c r="A58" s="47"/>
      <c r="B58" s="53"/>
      <c r="C58" s="4" t="s">
        <v>9</v>
      </c>
      <c r="D58" s="17">
        <v>9.1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3">
        <f t="shared" si="27"/>
        <v>9.1</v>
      </c>
    </row>
    <row r="59" spans="1:10" x14ac:dyDescent="0.25">
      <c r="A59" s="47"/>
      <c r="B59" s="53"/>
      <c r="C59" s="4" t="s">
        <v>10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f t="shared" si="27"/>
        <v>0</v>
      </c>
    </row>
    <row r="60" spans="1:10" x14ac:dyDescent="0.25">
      <c r="A60" s="47"/>
      <c r="B60" s="53"/>
      <c r="C60" s="4" t="s">
        <v>11</v>
      </c>
      <c r="D60" s="17">
        <v>74.099999999999994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3">
        <f t="shared" si="27"/>
        <v>74.099999999999994</v>
      </c>
    </row>
    <row r="61" spans="1:10" x14ac:dyDescent="0.25">
      <c r="A61" s="48"/>
      <c r="B61" s="54"/>
      <c r="C61" s="4" t="s">
        <v>12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f t="shared" si="27"/>
        <v>0</v>
      </c>
    </row>
    <row r="62" spans="1:10" s="5" customFormat="1" ht="32.25" customHeight="1" x14ac:dyDescent="0.25">
      <c r="A62" s="46" t="s">
        <v>83</v>
      </c>
      <c r="B62" s="52" t="s">
        <v>45</v>
      </c>
      <c r="C62" s="4" t="s">
        <v>8</v>
      </c>
      <c r="D62" s="3">
        <f>D63+D64+D65+D66</f>
        <v>22255.300000000003</v>
      </c>
      <c r="E62" s="3">
        <f t="shared" ref="E62" si="28">E63+E64+E65+E66</f>
        <v>12962.7</v>
      </c>
      <c r="F62" s="3">
        <f t="shared" ref="F62" si="29">F63+F64+F65+F66</f>
        <v>12962.7</v>
      </c>
      <c r="G62" s="3">
        <f t="shared" ref="G62" si="30">G63+G64+G65+G66</f>
        <v>7697.3</v>
      </c>
      <c r="H62" s="3">
        <f t="shared" ref="H62" si="31">H63+H64+H65+H66</f>
        <v>7697.3</v>
      </c>
      <c r="I62" s="3">
        <f t="shared" ref="I62" si="32">I63+I64+I65+I66</f>
        <v>7697.3</v>
      </c>
      <c r="J62" s="3">
        <f t="shared" si="5"/>
        <v>71272.600000000006</v>
      </c>
    </row>
    <row r="63" spans="1:10" s="5" customFormat="1" ht="18" customHeight="1" x14ac:dyDescent="0.25">
      <c r="A63" s="47"/>
      <c r="B63" s="53"/>
      <c r="C63" s="4" t="s">
        <v>9</v>
      </c>
      <c r="D63" s="17">
        <f>D68+D73+D78+D83+D88+D93+D98+D103+D108+D113+D118+D123</f>
        <v>11113.6</v>
      </c>
      <c r="E63" s="17">
        <f t="shared" ref="E63:I63" si="33">E68+E73+E78+E83+E88+E93+E98+E103+E108+E113+E118+E123</f>
        <v>9334.7000000000007</v>
      </c>
      <c r="F63" s="17">
        <f t="shared" si="33"/>
        <v>9334.7000000000007</v>
      </c>
      <c r="G63" s="17">
        <f t="shared" si="33"/>
        <v>7017</v>
      </c>
      <c r="H63" s="17">
        <f t="shared" si="33"/>
        <v>7017</v>
      </c>
      <c r="I63" s="17">
        <f t="shared" si="33"/>
        <v>7017</v>
      </c>
      <c r="J63" s="3">
        <f t="shared" si="5"/>
        <v>50834</v>
      </c>
    </row>
    <row r="64" spans="1:10" s="5" customFormat="1" ht="18.75" customHeight="1" x14ac:dyDescent="0.25">
      <c r="A64" s="47"/>
      <c r="B64" s="53"/>
      <c r="C64" s="4" t="s">
        <v>10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f t="shared" si="5"/>
        <v>0</v>
      </c>
    </row>
    <row r="65" spans="1:10" s="5" customFormat="1" ht="17.25" customHeight="1" x14ac:dyDescent="0.25">
      <c r="A65" s="47"/>
      <c r="B65" s="53"/>
      <c r="C65" s="4" t="s">
        <v>11</v>
      </c>
      <c r="D65" s="3">
        <f>D80</f>
        <v>11141.7</v>
      </c>
      <c r="E65" s="3">
        <f t="shared" ref="E65:I65" si="34">E80</f>
        <v>3628</v>
      </c>
      <c r="F65" s="3">
        <f t="shared" si="34"/>
        <v>3628</v>
      </c>
      <c r="G65" s="3">
        <f t="shared" si="34"/>
        <v>680.3</v>
      </c>
      <c r="H65" s="3">
        <f t="shared" si="34"/>
        <v>680.3</v>
      </c>
      <c r="I65" s="3">
        <f t="shared" si="34"/>
        <v>680.3</v>
      </c>
      <c r="J65" s="3">
        <f t="shared" si="5"/>
        <v>20438.599999999999</v>
      </c>
    </row>
    <row r="66" spans="1:10" s="5" customFormat="1" ht="18" customHeight="1" x14ac:dyDescent="0.25">
      <c r="A66" s="48"/>
      <c r="B66" s="54"/>
      <c r="C66" s="4" t="s">
        <v>12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f t="shared" si="5"/>
        <v>0</v>
      </c>
    </row>
    <row r="67" spans="1:10" s="5" customFormat="1" ht="30" x14ac:dyDescent="0.25">
      <c r="A67" s="46" t="s">
        <v>85</v>
      </c>
      <c r="B67" s="52" t="s">
        <v>104</v>
      </c>
      <c r="C67" s="4" t="s">
        <v>8</v>
      </c>
      <c r="D67" s="17">
        <f>D68+D69+D70+D71</f>
        <v>832.5</v>
      </c>
      <c r="E67" s="17">
        <f t="shared" ref="E67:I67" si="35">E68+E69+E70+E71</f>
        <v>530</v>
      </c>
      <c r="F67" s="17">
        <f t="shared" si="35"/>
        <v>530</v>
      </c>
      <c r="G67" s="17">
        <f t="shared" si="35"/>
        <v>270</v>
      </c>
      <c r="H67" s="17">
        <f t="shared" si="35"/>
        <v>270</v>
      </c>
      <c r="I67" s="17">
        <f t="shared" si="35"/>
        <v>270</v>
      </c>
      <c r="J67" s="3">
        <f t="shared" si="5"/>
        <v>2702.5</v>
      </c>
    </row>
    <row r="68" spans="1:10" s="5" customFormat="1" x14ac:dyDescent="0.25">
      <c r="A68" s="47"/>
      <c r="B68" s="53"/>
      <c r="C68" s="4" t="s">
        <v>9</v>
      </c>
      <c r="D68" s="17">
        <v>832.5</v>
      </c>
      <c r="E68" s="17">
        <v>530</v>
      </c>
      <c r="F68" s="17">
        <v>530</v>
      </c>
      <c r="G68" s="17">
        <v>270</v>
      </c>
      <c r="H68" s="17">
        <v>270</v>
      </c>
      <c r="I68" s="17">
        <v>270</v>
      </c>
      <c r="J68" s="3">
        <f t="shared" si="5"/>
        <v>2702.5</v>
      </c>
    </row>
    <row r="69" spans="1:10" s="5" customFormat="1" x14ac:dyDescent="0.25">
      <c r="A69" s="47"/>
      <c r="B69" s="53"/>
      <c r="C69" s="4" t="s">
        <v>10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f t="shared" si="5"/>
        <v>0</v>
      </c>
    </row>
    <row r="70" spans="1:10" s="5" customFormat="1" x14ac:dyDescent="0.25">
      <c r="A70" s="47"/>
      <c r="B70" s="53"/>
      <c r="C70" s="4" t="s">
        <v>11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f t="shared" si="5"/>
        <v>0</v>
      </c>
    </row>
    <row r="71" spans="1:10" s="5" customFormat="1" x14ac:dyDescent="0.25">
      <c r="A71" s="48"/>
      <c r="B71" s="54"/>
      <c r="C71" s="4" t="s">
        <v>12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f t="shared" si="5"/>
        <v>0</v>
      </c>
    </row>
    <row r="72" spans="1:10" s="5" customFormat="1" ht="29.25" customHeight="1" x14ac:dyDescent="0.25">
      <c r="A72" s="46" t="s">
        <v>86</v>
      </c>
      <c r="B72" s="52" t="s">
        <v>105</v>
      </c>
      <c r="C72" s="4" t="s">
        <v>8</v>
      </c>
      <c r="D72" s="17">
        <f>D73+D74+D75+D76</f>
        <v>5900</v>
      </c>
      <c r="E72" s="17">
        <f t="shared" ref="E72:I72" si="36">E73+E74+E75+E76</f>
        <v>6000</v>
      </c>
      <c r="F72" s="17">
        <f t="shared" si="36"/>
        <v>6000</v>
      </c>
      <c r="G72" s="17">
        <f t="shared" si="36"/>
        <v>1300</v>
      </c>
      <c r="H72" s="17">
        <f t="shared" si="36"/>
        <v>1300</v>
      </c>
      <c r="I72" s="17">
        <f t="shared" si="36"/>
        <v>1300</v>
      </c>
      <c r="J72" s="3">
        <f t="shared" si="5"/>
        <v>21800</v>
      </c>
    </row>
    <row r="73" spans="1:10" s="5" customFormat="1" x14ac:dyDescent="0.25">
      <c r="A73" s="47"/>
      <c r="B73" s="53"/>
      <c r="C73" s="4" t="s">
        <v>9</v>
      </c>
      <c r="D73" s="17">
        <v>5900</v>
      </c>
      <c r="E73" s="17">
        <v>6000</v>
      </c>
      <c r="F73" s="17">
        <v>6000</v>
      </c>
      <c r="G73" s="17">
        <v>1300</v>
      </c>
      <c r="H73" s="17">
        <v>1300</v>
      </c>
      <c r="I73" s="17">
        <v>1300</v>
      </c>
      <c r="J73" s="3">
        <f t="shared" si="5"/>
        <v>21800</v>
      </c>
    </row>
    <row r="74" spans="1:10" s="5" customFormat="1" x14ac:dyDescent="0.25">
      <c r="A74" s="47"/>
      <c r="B74" s="53"/>
      <c r="C74" s="4" t="s">
        <v>10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f t="shared" si="5"/>
        <v>0</v>
      </c>
    </row>
    <row r="75" spans="1:10" s="5" customFormat="1" x14ac:dyDescent="0.25">
      <c r="A75" s="47"/>
      <c r="B75" s="53"/>
      <c r="C75" s="4" t="s">
        <v>11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f t="shared" si="5"/>
        <v>0</v>
      </c>
    </row>
    <row r="76" spans="1:10" s="5" customFormat="1" x14ac:dyDescent="0.25">
      <c r="A76" s="48"/>
      <c r="B76" s="54"/>
      <c r="C76" s="4" t="s">
        <v>12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f t="shared" si="5"/>
        <v>0</v>
      </c>
    </row>
    <row r="77" spans="1:10" s="5" customFormat="1" ht="30" x14ac:dyDescent="0.25">
      <c r="A77" s="46" t="s">
        <v>87</v>
      </c>
      <c r="B77" s="52" t="s">
        <v>106</v>
      </c>
      <c r="C77" s="4" t="s">
        <v>8</v>
      </c>
      <c r="D77" s="3">
        <f>D78+D79+D80+D81</f>
        <v>11141.7</v>
      </c>
      <c r="E77" s="3">
        <f t="shared" ref="E77:I77" si="37">E78+E79+E80+E81</f>
        <v>3628</v>
      </c>
      <c r="F77" s="3">
        <f t="shared" si="37"/>
        <v>3628</v>
      </c>
      <c r="G77" s="3">
        <f t="shared" si="37"/>
        <v>680.3</v>
      </c>
      <c r="H77" s="3">
        <f t="shared" si="37"/>
        <v>680.3</v>
      </c>
      <c r="I77" s="3">
        <f t="shared" si="37"/>
        <v>680.3</v>
      </c>
      <c r="J77" s="3">
        <f t="shared" si="5"/>
        <v>20438.599999999999</v>
      </c>
    </row>
    <row r="78" spans="1:10" s="5" customFormat="1" x14ac:dyDescent="0.25">
      <c r="A78" s="47"/>
      <c r="B78" s="53"/>
      <c r="C78" s="4" t="s">
        <v>9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f t="shared" si="5"/>
        <v>0</v>
      </c>
    </row>
    <row r="79" spans="1:10" s="5" customFormat="1" x14ac:dyDescent="0.25">
      <c r="A79" s="47"/>
      <c r="B79" s="53"/>
      <c r="C79" s="4" t="s">
        <v>10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f t="shared" si="5"/>
        <v>0</v>
      </c>
    </row>
    <row r="80" spans="1:10" s="5" customFormat="1" x14ac:dyDescent="0.25">
      <c r="A80" s="47"/>
      <c r="B80" s="53"/>
      <c r="C80" s="4" t="s">
        <v>11</v>
      </c>
      <c r="D80" s="3">
        <v>11141.7</v>
      </c>
      <c r="E80" s="3">
        <v>3628</v>
      </c>
      <c r="F80" s="3">
        <v>3628</v>
      </c>
      <c r="G80" s="3">
        <v>680.3</v>
      </c>
      <c r="H80" s="3">
        <v>680.3</v>
      </c>
      <c r="I80" s="3">
        <v>680.3</v>
      </c>
      <c r="J80" s="3">
        <f t="shared" si="5"/>
        <v>20438.599999999999</v>
      </c>
    </row>
    <row r="81" spans="1:10" s="5" customFormat="1" x14ac:dyDescent="0.25">
      <c r="A81" s="48"/>
      <c r="B81" s="54"/>
      <c r="C81" s="4" t="s">
        <v>12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f t="shared" ref="J81:J136" si="38">D81+E81+F81+G81+H81+I81</f>
        <v>0</v>
      </c>
    </row>
    <row r="82" spans="1:10" s="5" customFormat="1" ht="30" x14ac:dyDescent="0.25">
      <c r="A82" s="46" t="s">
        <v>88</v>
      </c>
      <c r="B82" s="52" t="s">
        <v>107</v>
      </c>
      <c r="C82" s="4" t="s">
        <v>8</v>
      </c>
      <c r="D82" s="17">
        <f>D83+D84+D85+D86</f>
        <v>50</v>
      </c>
      <c r="E82" s="17">
        <f t="shared" ref="E82:I82" si="39">E83+E84+E85+E86</f>
        <v>50</v>
      </c>
      <c r="F82" s="17">
        <f t="shared" si="39"/>
        <v>50</v>
      </c>
      <c r="G82" s="17">
        <f t="shared" si="39"/>
        <v>10</v>
      </c>
      <c r="H82" s="17">
        <f t="shared" si="39"/>
        <v>10</v>
      </c>
      <c r="I82" s="17">
        <f t="shared" si="39"/>
        <v>10</v>
      </c>
      <c r="J82" s="17">
        <f t="shared" si="38"/>
        <v>180</v>
      </c>
    </row>
    <row r="83" spans="1:10" s="5" customFormat="1" x14ac:dyDescent="0.25">
      <c r="A83" s="47"/>
      <c r="B83" s="53"/>
      <c r="C83" s="4" t="s">
        <v>9</v>
      </c>
      <c r="D83" s="17">
        <v>50</v>
      </c>
      <c r="E83" s="17">
        <v>50</v>
      </c>
      <c r="F83" s="17">
        <v>50</v>
      </c>
      <c r="G83" s="17">
        <v>10</v>
      </c>
      <c r="H83" s="17">
        <v>10</v>
      </c>
      <c r="I83" s="17">
        <v>10</v>
      </c>
      <c r="J83" s="17">
        <f t="shared" si="38"/>
        <v>180</v>
      </c>
    </row>
    <row r="84" spans="1:10" s="5" customFormat="1" x14ac:dyDescent="0.25">
      <c r="A84" s="47"/>
      <c r="B84" s="53"/>
      <c r="C84" s="4" t="s">
        <v>10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f t="shared" si="38"/>
        <v>0</v>
      </c>
    </row>
    <row r="85" spans="1:10" s="5" customFormat="1" x14ac:dyDescent="0.25">
      <c r="A85" s="47"/>
      <c r="B85" s="53"/>
      <c r="C85" s="4" t="s">
        <v>11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f t="shared" si="38"/>
        <v>0</v>
      </c>
    </row>
    <row r="86" spans="1:10" s="5" customFormat="1" x14ac:dyDescent="0.25">
      <c r="A86" s="48"/>
      <c r="B86" s="54"/>
      <c r="C86" s="4" t="s">
        <v>12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f t="shared" si="38"/>
        <v>0</v>
      </c>
    </row>
    <row r="87" spans="1:10" s="5" customFormat="1" ht="30" x14ac:dyDescent="0.25">
      <c r="A87" s="46" t="s">
        <v>89</v>
      </c>
      <c r="B87" s="52" t="s">
        <v>165</v>
      </c>
      <c r="C87" s="4" t="s">
        <v>8</v>
      </c>
      <c r="D87" s="17">
        <f>D88+D89+D90+D91</f>
        <v>216.7</v>
      </c>
      <c r="E87" s="17">
        <f t="shared" ref="E87:I87" si="40">E88+E89+E90+E91</f>
        <v>216.7</v>
      </c>
      <c r="F87" s="17">
        <f t="shared" si="40"/>
        <v>216.7</v>
      </c>
      <c r="G87" s="17">
        <f t="shared" si="40"/>
        <v>302</v>
      </c>
      <c r="H87" s="17">
        <f t="shared" si="40"/>
        <v>302</v>
      </c>
      <c r="I87" s="17">
        <f t="shared" si="40"/>
        <v>302</v>
      </c>
      <c r="J87" s="3">
        <f t="shared" si="38"/>
        <v>1556.1</v>
      </c>
    </row>
    <row r="88" spans="1:10" s="5" customFormat="1" x14ac:dyDescent="0.25">
      <c r="A88" s="47"/>
      <c r="B88" s="53"/>
      <c r="C88" s="4" t="s">
        <v>9</v>
      </c>
      <c r="D88" s="17">
        <v>216.7</v>
      </c>
      <c r="E88" s="17">
        <v>216.7</v>
      </c>
      <c r="F88" s="17">
        <v>216.7</v>
      </c>
      <c r="G88" s="17">
        <v>302</v>
      </c>
      <c r="H88" s="17">
        <v>302</v>
      </c>
      <c r="I88" s="17">
        <v>302</v>
      </c>
      <c r="J88" s="3">
        <f t="shared" si="38"/>
        <v>1556.1</v>
      </c>
    </row>
    <row r="89" spans="1:10" s="5" customFormat="1" x14ac:dyDescent="0.25">
      <c r="A89" s="47"/>
      <c r="B89" s="53"/>
      <c r="C89" s="4" t="s">
        <v>10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f t="shared" si="38"/>
        <v>0</v>
      </c>
    </row>
    <row r="90" spans="1:10" s="5" customFormat="1" x14ac:dyDescent="0.25">
      <c r="A90" s="47"/>
      <c r="B90" s="53"/>
      <c r="C90" s="4" t="s">
        <v>11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f t="shared" si="38"/>
        <v>0</v>
      </c>
    </row>
    <row r="91" spans="1:10" s="5" customFormat="1" x14ac:dyDescent="0.25">
      <c r="A91" s="48"/>
      <c r="B91" s="54"/>
      <c r="C91" s="4" t="s">
        <v>12</v>
      </c>
      <c r="D91" s="17">
        <v>0</v>
      </c>
      <c r="E91" s="17">
        <v>0</v>
      </c>
      <c r="F91" s="17">
        <v>0</v>
      </c>
      <c r="G91" s="17">
        <v>0</v>
      </c>
      <c r="H91" s="17">
        <v>0</v>
      </c>
      <c r="I91" s="17">
        <v>0</v>
      </c>
      <c r="J91" s="17">
        <f t="shared" si="38"/>
        <v>0</v>
      </c>
    </row>
    <row r="92" spans="1:10" s="5" customFormat="1" ht="30" x14ac:dyDescent="0.25">
      <c r="A92" s="46" t="s">
        <v>90</v>
      </c>
      <c r="B92" s="52" t="s">
        <v>166</v>
      </c>
      <c r="C92" s="4" t="s">
        <v>8</v>
      </c>
      <c r="D92" s="17">
        <f>D93+D94+D95+D96</f>
        <v>400</v>
      </c>
      <c r="E92" s="17">
        <f t="shared" ref="E92:I92" si="41">E93+E94+E95+E96</f>
        <v>0</v>
      </c>
      <c r="F92" s="17">
        <f t="shared" si="41"/>
        <v>0</v>
      </c>
      <c r="G92" s="17">
        <f t="shared" si="41"/>
        <v>0</v>
      </c>
      <c r="H92" s="17">
        <f t="shared" si="41"/>
        <v>0</v>
      </c>
      <c r="I92" s="17">
        <f t="shared" si="41"/>
        <v>0</v>
      </c>
      <c r="J92" s="3">
        <f t="shared" ref="J92:J96" si="42">D92+E92+F92+G92+H92+I92</f>
        <v>400</v>
      </c>
    </row>
    <row r="93" spans="1:10" s="5" customFormat="1" x14ac:dyDescent="0.25">
      <c r="A93" s="47"/>
      <c r="B93" s="53"/>
      <c r="C93" s="4" t="s">
        <v>9</v>
      </c>
      <c r="D93" s="17">
        <v>400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3">
        <f t="shared" si="42"/>
        <v>400</v>
      </c>
    </row>
    <row r="94" spans="1:10" s="5" customFormat="1" x14ac:dyDescent="0.25">
      <c r="A94" s="47"/>
      <c r="B94" s="53"/>
      <c r="C94" s="4" t="s">
        <v>10</v>
      </c>
      <c r="D94" s="17">
        <v>0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f t="shared" si="42"/>
        <v>0</v>
      </c>
    </row>
    <row r="95" spans="1:10" s="5" customFormat="1" x14ac:dyDescent="0.25">
      <c r="A95" s="47"/>
      <c r="B95" s="53"/>
      <c r="C95" s="4" t="s">
        <v>11</v>
      </c>
      <c r="D95" s="17">
        <v>0</v>
      </c>
      <c r="E95" s="17">
        <v>0</v>
      </c>
      <c r="F95" s="17">
        <v>0</v>
      </c>
      <c r="G95" s="17">
        <v>0</v>
      </c>
      <c r="H95" s="17">
        <v>0</v>
      </c>
      <c r="I95" s="17">
        <v>0</v>
      </c>
      <c r="J95" s="17">
        <f t="shared" si="42"/>
        <v>0</v>
      </c>
    </row>
    <row r="96" spans="1:10" s="5" customFormat="1" x14ac:dyDescent="0.25">
      <c r="A96" s="48"/>
      <c r="B96" s="54"/>
      <c r="C96" s="4" t="s">
        <v>12</v>
      </c>
      <c r="D96" s="17">
        <v>0</v>
      </c>
      <c r="E96" s="17">
        <v>0</v>
      </c>
      <c r="F96" s="17">
        <v>0</v>
      </c>
      <c r="G96" s="17">
        <v>0</v>
      </c>
      <c r="H96" s="17">
        <v>0</v>
      </c>
      <c r="I96" s="17">
        <v>0</v>
      </c>
      <c r="J96" s="17">
        <f t="shared" si="42"/>
        <v>0</v>
      </c>
    </row>
    <row r="97" spans="1:10" s="5" customFormat="1" ht="30" x14ac:dyDescent="0.25">
      <c r="A97" s="46" t="s">
        <v>91</v>
      </c>
      <c r="B97" s="52" t="s">
        <v>187</v>
      </c>
      <c r="C97" s="4" t="s">
        <v>8</v>
      </c>
      <c r="D97" s="17">
        <f>D98+D99+D100+D101</f>
        <v>375</v>
      </c>
      <c r="E97" s="17">
        <f t="shared" ref="E97:I97" si="43">E98+E99+E100+E101</f>
        <v>0</v>
      </c>
      <c r="F97" s="17">
        <f t="shared" si="43"/>
        <v>0</v>
      </c>
      <c r="G97" s="17">
        <f t="shared" si="43"/>
        <v>0</v>
      </c>
      <c r="H97" s="17">
        <f t="shared" si="43"/>
        <v>0</v>
      </c>
      <c r="I97" s="17">
        <f t="shared" si="43"/>
        <v>0</v>
      </c>
      <c r="J97" s="17">
        <f t="shared" si="38"/>
        <v>375</v>
      </c>
    </row>
    <row r="98" spans="1:10" s="5" customFormat="1" x14ac:dyDescent="0.25">
      <c r="A98" s="47"/>
      <c r="B98" s="53"/>
      <c r="C98" s="4" t="s">
        <v>9</v>
      </c>
      <c r="D98" s="17">
        <v>375</v>
      </c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17">
        <f t="shared" si="38"/>
        <v>375</v>
      </c>
    </row>
    <row r="99" spans="1:10" s="5" customFormat="1" x14ac:dyDescent="0.25">
      <c r="A99" s="47"/>
      <c r="B99" s="53"/>
      <c r="C99" s="4" t="s">
        <v>10</v>
      </c>
      <c r="D99" s="17">
        <v>0</v>
      </c>
      <c r="E99" s="17">
        <v>0</v>
      </c>
      <c r="F99" s="17">
        <v>0</v>
      </c>
      <c r="G99" s="17">
        <v>0</v>
      </c>
      <c r="H99" s="17">
        <v>0</v>
      </c>
      <c r="I99" s="17">
        <v>0</v>
      </c>
      <c r="J99" s="17">
        <f t="shared" si="38"/>
        <v>0</v>
      </c>
    </row>
    <row r="100" spans="1:10" s="5" customFormat="1" x14ac:dyDescent="0.25">
      <c r="A100" s="47"/>
      <c r="B100" s="53"/>
      <c r="C100" s="4" t="s">
        <v>11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3">
        <f t="shared" si="38"/>
        <v>0</v>
      </c>
    </row>
    <row r="101" spans="1:10" s="5" customFormat="1" x14ac:dyDescent="0.25">
      <c r="A101" s="48"/>
      <c r="B101" s="54"/>
      <c r="C101" s="4" t="s">
        <v>12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f t="shared" si="38"/>
        <v>0</v>
      </c>
    </row>
    <row r="102" spans="1:10" s="5" customFormat="1" ht="30" x14ac:dyDescent="0.25">
      <c r="A102" s="46" t="s">
        <v>92</v>
      </c>
      <c r="B102" s="52" t="s">
        <v>108</v>
      </c>
      <c r="C102" s="4" t="s">
        <v>8</v>
      </c>
      <c r="D102" s="17">
        <f>D103+D104+D105+D106</f>
        <v>220</v>
      </c>
      <c r="E102" s="17">
        <f t="shared" ref="E102" si="44">E103+E104+E105+E106</f>
        <v>100</v>
      </c>
      <c r="F102" s="17">
        <f t="shared" ref="F102" si="45">F103+F104+F105+F106</f>
        <v>100</v>
      </c>
      <c r="G102" s="17">
        <f t="shared" ref="G102" si="46">G103+G104+G105+G106</f>
        <v>5135</v>
      </c>
      <c r="H102" s="17">
        <f t="shared" ref="H102" si="47">H103+H104+H105+H106</f>
        <v>5135</v>
      </c>
      <c r="I102" s="17">
        <f t="shared" ref="I102" si="48">I103+I104+I105+I106</f>
        <v>5135</v>
      </c>
      <c r="J102" s="17">
        <f t="shared" si="38"/>
        <v>15825</v>
      </c>
    </row>
    <row r="103" spans="1:10" s="5" customFormat="1" x14ac:dyDescent="0.25">
      <c r="A103" s="47"/>
      <c r="B103" s="53"/>
      <c r="C103" s="4" t="s">
        <v>9</v>
      </c>
      <c r="D103" s="17">
        <v>220</v>
      </c>
      <c r="E103" s="17">
        <v>100</v>
      </c>
      <c r="F103" s="17">
        <v>100</v>
      </c>
      <c r="G103" s="17">
        <v>5135</v>
      </c>
      <c r="H103" s="17">
        <v>5135</v>
      </c>
      <c r="I103" s="17">
        <v>5135</v>
      </c>
      <c r="J103" s="17">
        <f t="shared" si="38"/>
        <v>15825</v>
      </c>
    </row>
    <row r="104" spans="1:10" s="5" customFormat="1" x14ac:dyDescent="0.25">
      <c r="A104" s="47"/>
      <c r="B104" s="53"/>
      <c r="C104" s="4" t="s">
        <v>10</v>
      </c>
      <c r="D104" s="17">
        <v>0</v>
      </c>
      <c r="E104" s="17">
        <v>0</v>
      </c>
      <c r="F104" s="17">
        <v>0</v>
      </c>
      <c r="G104" s="17">
        <v>0</v>
      </c>
      <c r="H104" s="17">
        <v>0</v>
      </c>
      <c r="I104" s="17">
        <v>0</v>
      </c>
      <c r="J104" s="17">
        <f t="shared" si="38"/>
        <v>0</v>
      </c>
    </row>
    <row r="105" spans="1:10" s="5" customFormat="1" x14ac:dyDescent="0.25">
      <c r="A105" s="47"/>
      <c r="B105" s="53"/>
      <c r="C105" s="4" t="s">
        <v>11</v>
      </c>
      <c r="D105" s="17">
        <v>0</v>
      </c>
      <c r="E105" s="17">
        <v>0</v>
      </c>
      <c r="F105" s="17">
        <v>0</v>
      </c>
      <c r="G105" s="17">
        <v>0</v>
      </c>
      <c r="H105" s="17">
        <v>0</v>
      </c>
      <c r="I105" s="17">
        <v>0</v>
      </c>
      <c r="J105" s="17">
        <f t="shared" si="38"/>
        <v>0</v>
      </c>
    </row>
    <row r="106" spans="1:10" s="5" customFormat="1" x14ac:dyDescent="0.25">
      <c r="A106" s="48"/>
      <c r="B106" s="54"/>
      <c r="C106" s="4" t="s">
        <v>12</v>
      </c>
      <c r="D106" s="17">
        <v>0</v>
      </c>
      <c r="E106" s="17">
        <v>0</v>
      </c>
      <c r="F106" s="17">
        <v>0</v>
      </c>
      <c r="G106" s="17">
        <v>0</v>
      </c>
      <c r="H106" s="17">
        <v>0</v>
      </c>
      <c r="I106" s="17">
        <v>0</v>
      </c>
      <c r="J106" s="17">
        <f t="shared" si="38"/>
        <v>0</v>
      </c>
    </row>
    <row r="107" spans="1:10" s="5" customFormat="1" ht="30" x14ac:dyDescent="0.25">
      <c r="A107" s="46" t="s">
        <v>93</v>
      </c>
      <c r="B107" s="52" t="s">
        <v>109</v>
      </c>
      <c r="C107" s="4" t="s">
        <v>8</v>
      </c>
      <c r="D107" s="17">
        <f>D108+D109+D110+D111</f>
        <v>1210.4000000000001</v>
      </c>
      <c r="E107" s="17">
        <f t="shared" ref="E107" si="49">E108+E109+E110+E111</f>
        <v>680</v>
      </c>
      <c r="F107" s="17">
        <f t="shared" ref="F107" si="50">F108+F109+F110+F111</f>
        <v>680</v>
      </c>
      <c r="G107" s="17">
        <f t="shared" ref="G107" si="51">G108+G109+G110+G111</f>
        <v>0</v>
      </c>
      <c r="H107" s="17">
        <f t="shared" ref="H107" si="52">H108+H109+H110+H111</f>
        <v>0</v>
      </c>
      <c r="I107" s="17">
        <f t="shared" ref="I107" si="53">I108+I109+I110+I111</f>
        <v>0</v>
      </c>
      <c r="J107" s="3">
        <f t="shared" si="38"/>
        <v>2570.4</v>
      </c>
    </row>
    <row r="108" spans="1:10" s="5" customFormat="1" x14ac:dyDescent="0.25">
      <c r="A108" s="47"/>
      <c r="B108" s="53"/>
      <c r="C108" s="4" t="s">
        <v>9</v>
      </c>
      <c r="D108" s="17">
        <v>1210.4000000000001</v>
      </c>
      <c r="E108" s="17">
        <v>680</v>
      </c>
      <c r="F108" s="17">
        <v>680</v>
      </c>
      <c r="G108" s="17">
        <v>0</v>
      </c>
      <c r="H108" s="17">
        <v>0</v>
      </c>
      <c r="I108" s="17">
        <v>0</v>
      </c>
      <c r="J108" s="3">
        <f t="shared" si="38"/>
        <v>2570.4</v>
      </c>
    </row>
    <row r="109" spans="1:10" s="5" customFormat="1" x14ac:dyDescent="0.25">
      <c r="A109" s="47"/>
      <c r="B109" s="53"/>
      <c r="C109" s="4" t="s">
        <v>10</v>
      </c>
      <c r="D109" s="17">
        <v>0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7">
        <f t="shared" si="38"/>
        <v>0</v>
      </c>
    </row>
    <row r="110" spans="1:10" s="5" customFormat="1" x14ac:dyDescent="0.25">
      <c r="A110" s="47"/>
      <c r="B110" s="53"/>
      <c r="C110" s="4" t="s">
        <v>11</v>
      </c>
      <c r="D110" s="17">
        <v>0</v>
      </c>
      <c r="E110" s="17">
        <v>0</v>
      </c>
      <c r="F110" s="17">
        <v>0</v>
      </c>
      <c r="G110" s="17">
        <v>0</v>
      </c>
      <c r="H110" s="17">
        <v>0</v>
      </c>
      <c r="I110" s="17">
        <v>0</v>
      </c>
      <c r="J110" s="17">
        <f t="shared" si="38"/>
        <v>0</v>
      </c>
    </row>
    <row r="111" spans="1:10" s="5" customFormat="1" ht="17.25" customHeight="1" x14ac:dyDescent="0.25">
      <c r="A111" s="48"/>
      <c r="B111" s="54"/>
      <c r="C111" s="4" t="s">
        <v>12</v>
      </c>
      <c r="D111" s="17">
        <v>0</v>
      </c>
      <c r="E111" s="17">
        <v>0</v>
      </c>
      <c r="F111" s="17">
        <v>0</v>
      </c>
      <c r="G111" s="17">
        <v>0</v>
      </c>
      <c r="H111" s="17">
        <v>0</v>
      </c>
      <c r="I111" s="17">
        <v>0</v>
      </c>
      <c r="J111" s="17">
        <f t="shared" si="38"/>
        <v>0</v>
      </c>
    </row>
    <row r="112" spans="1:10" s="5" customFormat="1" ht="15" customHeight="1" x14ac:dyDescent="0.25">
      <c r="A112" s="46" t="s">
        <v>94</v>
      </c>
      <c r="B112" s="52" t="s">
        <v>110</v>
      </c>
      <c r="C112" s="4" t="s">
        <v>8</v>
      </c>
      <c r="D112" s="17">
        <f>D113+D114+D115+D116</f>
        <v>5</v>
      </c>
      <c r="E112" s="17">
        <f t="shared" ref="E112" si="54">E113+E114+E115+E116</f>
        <v>5</v>
      </c>
      <c r="F112" s="17">
        <f t="shared" ref="F112" si="55">F113+F114+F115+F116</f>
        <v>5</v>
      </c>
      <c r="G112" s="17">
        <f t="shared" ref="G112" si="56">G113+G114+G115+G116</f>
        <v>0</v>
      </c>
      <c r="H112" s="17">
        <f t="shared" ref="H112" si="57">H113+H114+H115+H116</f>
        <v>0</v>
      </c>
      <c r="I112" s="17">
        <f t="shared" ref="I112" si="58">I113+I114+I115+I116</f>
        <v>0</v>
      </c>
      <c r="J112" s="17">
        <f t="shared" si="38"/>
        <v>15</v>
      </c>
    </row>
    <row r="113" spans="1:10" s="5" customFormat="1" x14ac:dyDescent="0.25">
      <c r="A113" s="47"/>
      <c r="B113" s="53"/>
      <c r="C113" s="4" t="s">
        <v>9</v>
      </c>
      <c r="D113" s="17">
        <v>5</v>
      </c>
      <c r="E113" s="17">
        <v>5</v>
      </c>
      <c r="F113" s="17">
        <v>5</v>
      </c>
      <c r="G113" s="17">
        <v>0</v>
      </c>
      <c r="H113" s="17">
        <v>0</v>
      </c>
      <c r="I113" s="17">
        <v>0</v>
      </c>
      <c r="J113" s="17">
        <f t="shared" si="38"/>
        <v>15</v>
      </c>
    </row>
    <row r="114" spans="1:10" s="5" customFormat="1" x14ac:dyDescent="0.25">
      <c r="A114" s="47"/>
      <c r="B114" s="53"/>
      <c r="C114" s="4" t="s">
        <v>10</v>
      </c>
      <c r="D114" s="17">
        <v>0</v>
      </c>
      <c r="E114" s="17">
        <v>0</v>
      </c>
      <c r="F114" s="17">
        <v>0</v>
      </c>
      <c r="G114" s="17">
        <v>0</v>
      </c>
      <c r="H114" s="17">
        <v>0</v>
      </c>
      <c r="I114" s="17">
        <v>0</v>
      </c>
      <c r="J114" s="17">
        <f t="shared" si="38"/>
        <v>0</v>
      </c>
    </row>
    <row r="115" spans="1:10" s="5" customFormat="1" ht="15.75" customHeight="1" x14ac:dyDescent="0.25">
      <c r="A115" s="47"/>
      <c r="B115" s="53"/>
      <c r="C115" s="4" t="s">
        <v>11</v>
      </c>
      <c r="D115" s="17">
        <v>0</v>
      </c>
      <c r="E115" s="17">
        <v>0</v>
      </c>
      <c r="F115" s="17">
        <v>0</v>
      </c>
      <c r="G115" s="17">
        <v>0</v>
      </c>
      <c r="H115" s="17">
        <v>0</v>
      </c>
      <c r="I115" s="17">
        <v>0</v>
      </c>
      <c r="J115" s="17">
        <f t="shared" si="38"/>
        <v>0</v>
      </c>
    </row>
    <row r="116" spans="1:10" s="5" customFormat="1" ht="16.5" customHeight="1" x14ac:dyDescent="0.25">
      <c r="A116" s="48"/>
      <c r="B116" s="54"/>
      <c r="C116" s="4" t="s">
        <v>12</v>
      </c>
      <c r="D116" s="17">
        <v>0</v>
      </c>
      <c r="E116" s="17">
        <v>0</v>
      </c>
      <c r="F116" s="17">
        <v>0</v>
      </c>
      <c r="G116" s="17">
        <v>0</v>
      </c>
      <c r="H116" s="17">
        <v>0</v>
      </c>
      <c r="I116" s="17">
        <v>0</v>
      </c>
      <c r="J116" s="17">
        <f t="shared" si="38"/>
        <v>0</v>
      </c>
    </row>
    <row r="117" spans="1:10" s="5" customFormat="1" ht="31.5" customHeight="1" x14ac:dyDescent="0.25">
      <c r="A117" s="46" t="s">
        <v>167</v>
      </c>
      <c r="B117" s="52" t="s">
        <v>111</v>
      </c>
      <c r="C117" s="4" t="s">
        <v>8</v>
      </c>
      <c r="D117" s="17">
        <f>D118+D119+D120+D121</f>
        <v>50</v>
      </c>
      <c r="E117" s="17">
        <f t="shared" ref="E117" si="59">E118+E119+E120+E121</f>
        <v>30</v>
      </c>
      <c r="F117" s="17">
        <f t="shared" ref="F117" si="60">F118+F119+F120+F121</f>
        <v>30</v>
      </c>
      <c r="G117" s="17">
        <f t="shared" ref="G117" si="61">G118+G119+G120+G121</f>
        <v>0</v>
      </c>
      <c r="H117" s="17">
        <f t="shared" ref="H117" si="62">H118+H119+H120+H121</f>
        <v>0</v>
      </c>
      <c r="I117" s="17">
        <f t="shared" ref="I117" si="63">I118+I119+I120+I121</f>
        <v>0</v>
      </c>
      <c r="J117" s="17">
        <f t="shared" si="38"/>
        <v>110</v>
      </c>
    </row>
    <row r="118" spans="1:10" s="5" customFormat="1" ht="18.75" customHeight="1" x14ac:dyDescent="0.25">
      <c r="A118" s="47"/>
      <c r="B118" s="53"/>
      <c r="C118" s="4" t="s">
        <v>9</v>
      </c>
      <c r="D118" s="17">
        <v>50</v>
      </c>
      <c r="E118" s="17">
        <v>30</v>
      </c>
      <c r="F118" s="17">
        <v>30</v>
      </c>
      <c r="G118" s="17">
        <v>0</v>
      </c>
      <c r="H118" s="17">
        <v>0</v>
      </c>
      <c r="I118" s="17">
        <v>0</v>
      </c>
      <c r="J118" s="17">
        <f t="shared" si="38"/>
        <v>110</v>
      </c>
    </row>
    <row r="119" spans="1:10" s="5" customFormat="1" ht="15" customHeight="1" x14ac:dyDescent="0.25">
      <c r="A119" s="47"/>
      <c r="B119" s="53"/>
      <c r="C119" s="4" t="s">
        <v>10</v>
      </c>
      <c r="D119" s="17">
        <v>0</v>
      </c>
      <c r="E119" s="17">
        <v>0</v>
      </c>
      <c r="F119" s="17">
        <v>0</v>
      </c>
      <c r="G119" s="17">
        <v>0</v>
      </c>
      <c r="H119" s="17">
        <v>0</v>
      </c>
      <c r="I119" s="17">
        <v>0</v>
      </c>
      <c r="J119" s="17">
        <f t="shared" si="38"/>
        <v>0</v>
      </c>
    </row>
    <row r="120" spans="1:10" s="5" customFormat="1" ht="16.5" customHeight="1" x14ac:dyDescent="0.25">
      <c r="A120" s="47"/>
      <c r="B120" s="53"/>
      <c r="C120" s="4" t="s">
        <v>11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f t="shared" si="38"/>
        <v>0</v>
      </c>
    </row>
    <row r="121" spans="1:10" s="5" customFormat="1" ht="13.5" customHeight="1" x14ac:dyDescent="0.25">
      <c r="A121" s="48"/>
      <c r="B121" s="54"/>
      <c r="C121" s="4" t="s">
        <v>12</v>
      </c>
      <c r="D121" s="17">
        <v>0</v>
      </c>
      <c r="E121" s="17">
        <v>0</v>
      </c>
      <c r="F121" s="17">
        <v>0</v>
      </c>
      <c r="G121" s="17">
        <v>0</v>
      </c>
      <c r="H121" s="17">
        <v>0</v>
      </c>
      <c r="I121" s="17">
        <v>0</v>
      </c>
      <c r="J121" s="17">
        <f t="shared" si="38"/>
        <v>0</v>
      </c>
    </row>
    <row r="122" spans="1:10" s="5" customFormat="1" ht="13.5" customHeight="1" x14ac:dyDescent="0.25">
      <c r="A122" s="46" t="s">
        <v>168</v>
      </c>
      <c r="B122" s="52" t="s">
        <v>112</v>
      </c>
      <c r="C122" s="4" t="s">
        <v>8</v>
      </c>
      <c r="D122" s="17">
        <f>SUM(D123:D126)</f>
        <v>1854</v>
      </c>
      <c r="E122" s="17">
        <f t="shared" ref="E122:I122" si="64">SUM(E123:E126)</f>
        <v>1723</v>
      </c>
      <c r="F122" s="17">
        <f t="shared" si="64"/>
        <v>1723</v>
      </c>
      <c r="G122" s="17">
        <f t="shared" si="64"/>
        <v>0</v>
      </c>
      <c r="H122" s="17">
        <f t="shared" si="64"/>
        <v>0</v>
      </c>
      <c r="I122" s="17">
        <f t="shared" si="64"/>
        <v>0</v>
      </c>
      <c r="J122" s="17">
        <f t="shared" si="38"/>
        <v>5300</v>
      </c>
    </row>
    <row r="123" spans="1:10" s="5" customFormat="1" ht="13.5" customHeight="1" x14ac:dyDescent="0.25">
      <c r="A123" s="47"/>
      <c r="B123" s="53"/>
      <c r="C123" s="4" t="s">
        <v>9</v>
      </c>
      <c r="D123" s="17">
        <v>1854</v>
      </c>
      <c r="E123" s="17">
        <v>1723</v>
      </c>
      <c r="F123" s="17">
        <v>1723</v>
      </c>
      <c r="G123" s="17">
        <v>0</v>
      </c>
      <c r="H123" s="17">
        <v>0</v>
      </c>
      <c r="I123" s="17">
        <v>0</v>
      </c>
      <c r="J123" s="17">
        <f t="shared" si="38"/>
        <v>5300</v>
      </c>
    </row>
    <row r="124" spans="1:10" s="5" customFormat="1" ht="13.5" customHeight="1" x14ac:dyDescent="0.25">
      <c r="A124" s="47"/>
      <c r="B124" s="53"/>
      <c r="C124" s="4" t="s">
        <v>10</v>
      </c>
      <c r="D124" s="17">
        <v>0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7">
        <f t="shared" si="38"/>
        <v>0</v>
      </c>
    </row>
    <row r="125" spans="1:10" s="5" customFormat="1" ht="13.5" customHeight="1" x14ac:dyDescent="0.25">
      <c r="A125" s="47"/>
      <c r="B125" s="53"/>
      <c r="C125" s="4" t="s">
        <v>11</v>
      </c>
      <c r="D125" s="17">
        <v>0</v>
      </c>
      <c r="E125" s="17">
        <v>0</v>
      </c>
      <c r="F125" s="17">
        <v>0</v>
      </c>
      <c r="G125" s="17">
        <v>0</v>
      </c>
      <c r="H125" s="17">
        <v>0</v>
      </c>
      <c r="I125" s="17">
        <v>0</v>
      </c>
      <c r="J125" s="17">
        <f t="shared" si="38"/>
        <v>0</v>
      </c>
    </row>
    <row r="126" spans="1:10" s="5" customFormat="1" ht="13.5" customHeight="1" x14ac:dyDescent="0.25">
      <c r="A126" s="48"/>
      <c r="B126" s="54"/>
      <c r="C126" s="4" t="s">
        <v>12</v>
      </c>
      <c r="D126" s="17">
        <v>0</v>
      </c>
      <c r="E126" s="17">
        <v>0</v>
      </c>
      <c r="F126" s="17">
        <v>0</v>
      </c>
      <c r="G126" s="17">
        <v>0</v>
      </c>
      <c r="H126" s="17">
        <v>0</v>
      </c>
      <c r="I126" s="17">
        <v>0</v>
      </c>
      <c r="J126" s="17">
        <f t="shared" si="38"/>
        <v>0</v>
      </c>
    </row>
    <row r="127" spans="1:10" s="5" customFormat="1" ht="30" x14ac:dyDescent="0.25">
      <c r="A127" s="46" t="s">
        <v>95</v>
      </c>
      <c r="B127" s="52" t="s">
        <v>17</v>
      </c>
      <c r="C127" s="4" t="s">
        <v>8</v>
      </c>
      <c r="D127" s="3">
        <f>D128+D129+D130+D131</f>
        <v>13274.4</v>
      </c>
      <c r="E127" s="3">
        <f t="shared" ref="E127" si="65">E128+E129+E130+E131</f>
        <v>13635.5</v>
      </c>
      <c r="F127" s="17">
        <f t="shared" ref="F127" si="66">F128+F129+F130+F131</f>
        <v>13635.5</v>
      </c>
      <c r="G127" s="17">
        <f t="shared" ref="G127" si="67">G128+G129+G130+G131</f>
        <v>7565</v>
      </c>
      <c r="H127" s="17">
        <f t="shared" ref="H127" si="68">H128+H129+H130+H131</f>
        <v>7565</v>
      </c>
      <c r="I127" s="17">
        <f t="shared" ref="I127" si="69">I128+I129+I130+I131</f>
        <v>7565</v>
      </c>
      <c r="J127" s="3">
        <f t="shared" si="38"/>
        <v>63240.4</v>
      </c>
    </row>
    <row r="128" spans="1:10" s="5" customFormat="1" x14ac:dyDescent="0.25">
      <c r="A128" s="47"/>
      <c r="B128" s="53"/>
      <c r="C128" s="4" t="s">
        <v>9</v>
      </c>
      <c r="D128" s="3">
        <v>13274.4</v>
      </c>
      <c r="E128" s="3">
        <v>13635.5</v>
      </c>
      <c r="F128" s="17">
        <v>13635.5</v>
      </c>
      <c r="G128" s="17">
        <v>7565</v>
      </c>
      <c r="H128" s="17">
        <v>7565</v>
      </c>
      <c r="I128" s="17">
        <v>7565</v>
      </c>
      <c r="J128" s="3">
        <f t="shared" si="38"/>
        <v>63240.4</v>
      </c>
    </row>
    <row r="129" spans="1:10" s="5" customFormat="1" x14ac:dyDescent="0.25">
      <c r="A129" s="47"/>
      <c r="B129" s="53"/>
      <c r="C129" s="4" t="s">
        <v>10</v>
      </c>
      <c r="D129" s="17">
        <v>0</v>
      </c>
      <c r="E129" s="17">
        <v>0</v>
      </c>
      <c r="F129" s="17">
        <v>0</v>
      </c>
      <c r="G129" s="17">
        <v>0</v>
      </c>
      <c r="H129" s="17">
        <v>0</v>
      </c>
      <c r="I129" s="17">
        <v>0</v>
      </c>
      <c r="J129" s="17">
        <f t="shared" si="38"/>
        <v>0</v>
      </c>
    </row>
    <row r="130" spans="1:10" s="5" customFormat="1" x14ac:dyDescent="0.25">
      <c r="A130" s="47"/>
      <c r="B130" s="53"/>
      <c r="C130" s="4" t="s">
        <v>11</v>
      </c>
      <c r="D130" s="17">
        <v>0</v>
      </c>
      <c r="E130" s="17">
        <v>0</v>
      </c>
      <c r="F130" s="17">
        <v>0</v>
      </c>
      <c r="G130" s="17">
        <v>0</v>
      </c>
      <c r="H130" s="17">
        <v>0</v>
      </c>
      <c r="I130" s="17">
        <v>0</v>
      </c>
      <c r="J130" s="17">
        <f t="shared" si="38"/>
        <v>0</v>
      </c>
    </row>
    <row r="131" spans="1:10" s="5" customFormat="1" x14ac:dyDescent="0.25">
      <c r="A131" s="48"/>
      <c r="B131" s="54"/>
      <c r="C131" s="4" t="s">
        <v>12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f t="shared" si="38"/>
        <v>0</v>
      </c>
    </row>
    <row r="132" spans="1:10" s="5" customFormat="1" ht="30" x14ac:dyDescent="0.25">
      <c r="A132" s="49" t="s">
        <v>96</v>
      </c>
      <c r="B132" s="52" t="s">
        <v>193</v>
      </c>
      <c r="C132" s="4" t="s">
        <v>8</v>
      </c>
      <c r="D132" s="3">
        <f>D133+D134+D135+D136</f>
        <v>13274.4</v>
      </c>
      <c r="E132" s="3">
        <f t="shared" ref="E132" si="70">E133+E134+E135+E136</f>
        <v>13635.5</v>
      </c>
      <c r="F132" s="17">
        <f t="shared" ref="F132" si="71">F133+F134+F135+F136</f>
        <v>13635.5</v>
      </c>
      <c r="G132" s="17">
        <f t="shared" ref="G132" si="72">G133+G134+G135+G136</f>
        <v>7565</v>
      </c>
      <c r="H132" s="17">
        <f t="shared" ref="H132" si="73">H133+H134+H135+H136</f>
        <v>7565</v>
      </c>
      <c r="I132" s="17">
        <f t="shared" ref="I132" si="74">I133+I134+I135+I136</f>
        <v>7565</v>
      </c>
      <c r="J132" s="3">
        <f t="shared" si="38"/>
        <v>63240.4</v>
      </c>
    </row>
    <row r="133" spans="1:10" s="5" customFormat="1" x14ac:dyDescent="0.25">
      <c r="A133" s="47"/>
      <c r="B133" s="53"/>
      <c r="C133" s="4" t="s">
        <v>9</v>
      </c>
      <c r="D133" s="3">
        <v>13274.4</v>
      </c>
      <c r="E133" s="3">
        <v>13635.5</v>
      </c>
      <c r="F133" s="17">
        <v>13635.5</v>
      </c>
      <c r="G133" s="17">
        <v>7565</v>
      </c>
      <c r="H133" s="17">
        <v>7565</v>
      </c>
      <c r="I133" s="17">
        <v>7565</v>
      </c>
      <c r="J133" s="3">
        <f t="shared" si="38"/>
        <v>63240.4</v>
      </c>
    </row>
    <row r="134" spans="1:10" s="5" customFormat="1" x14ac:dyDescent="0.25">
      <c r="A134" s="47"/>
      <c r="B134" s="53"/>
      <c r="C134" s="4" t="s">
        <v>10</v>
      </c>
      <c r="D134" s="17">
        <v>0</v>
      </c>
      <c r="E134" s="17">
        <v>0</v>
      </c>
      <c r="F134" s="17">
        <v>0</v>
      </c>
      <c r="G134" s="17">
        <v>0</v>
      </c>
      <c r="H134" s="17">
        <v>0</v>
      </c>
      <c r="I134" s="17">
        <v>0</v>
      </c>
      <c r="J134" s="17">
        <f t="shared" si="38"/>
        <v>0</v>
      </c>
    </row>
    <row r="135" spans="1:10" s="5" customFormat="1" x14ac:dyDescent="0.25">
      <c r="A135" s="47"/>
      <c r="B135" s="53"/>
      <c r="C135" s="4" t="s">
        <v>11</v>
      </c>
      <c r="D135" s="17">
        <v>0</v>
      </c>
      <c r="E135" s="17">
        <v>0</v>
      </c>
      <c r="F135" s="17">
        <v>0</v>
      </c>
      <c r="G135" s="17">
        <v>0</v>
      </c>
      <c r="H135" s="17">
        <v>0</v>
      </c>
      <c r="I135" s="17">
        <v>0</v>
      </c>
      <c r="J135" s="17">
        <f t="shared" si="38"/>
        <v>0</v>
      </c>
    </row>
    <row r="136" spans="1:10" s="5" customFormat="1" x14ac:dyDescent="0.25">
      <c r="A136" s="48"/>
      <c r="B136" s="54"/>
      <c r="C136" s="4" t="s">
        <v>12</v>
      </c>
      <c r="D136" s="17">
        <v>0</v>
      </c>
      <c r="E136" s="17">
        <v>0</v>
      </c>
      <c r="F136" s="17">
        <v>0</v>
      </c>
      <c r="G136" s="17">
        <v>0</v>
      </c>
      <c r="H136" s="17">
        <v>0</v>
      </c>
      <c r="I136" s="17">
        <v>0</v>
      </c>
      <c r="J136" s="17">
        <f t="shared" si="38"/>
        <v>0</v>
      </c>
    </row>
    <row r="137" spans="1:10" s="5" customFormat="1" x14ac:dyDescent="0.25">
      <c r="A137" s="35"/>
    </row>
  </sheetData>
  <mergeCells count="58">
    <mergeCell ref="B97:B101"/>
    <mergeCell ref="B72:B76"/>
    <mergeCell ref="B77:B81"/>
    <mergeCell ref="B82:B86"/>
    <mergeCell ref="B47:B51"/>
    <mergeCell ref="B92:B96"/>
    <mergeCell ref="A17:A21"/>
    <mergeCell ref="B17:B21"/>
    <mergeCell ref="A52:A56"/>
    <mergeCell ref="B52:B56"/>
    <mergeCell ref="A87:A91"/>
    <mergeCell ref="B87:B91"/>
    <mergeCell ref="B27:B31"/>
    <mergeCell ref="H1:J1"/>
    <mergeCell ref="B117:B121"/>
    <mergeCell ref="B127:B131"/>
    <mergeCell ref="B132:B136"/>
    <mergeCell ref="D5:J5"/>
    <mergeCell ref="C5:C6"/>
    <mergeCell ref="B5:B6"/>
    <mergeCell ref="B7:B11"/>
    <mergeCell ref="B32:B36"/>
    <mergeCell ref="A3:J3"/>
    <mergeCell ref="B102:B106"/>
    <mergeCell ref="B112:B116"/>
    <mergeCell ref="B107:B111"/>
    <mergeCell ref="B12:B16"/>
    <mergeCell ref="B22:B26"/>
    <mergeCell ref="B122:B126"/>
    <mergeCell ref="A5:A6"/>
    <mergeCell ref="B42:B46"/>
    <mergeCell ref="B57:B61"/>
    <mergeCell ref="B62:B66"/>
    <mergeCell ref="B67:B71"/>
    <mergeCell ref="B37:B41"/>
    <mergeCell ref="A7:A11"/>
    <mergeCell ref="A12:A16"/>
    <mergeCell ref="A22:A26"/>
    <mergeCell ref="A27:A31"/>
    <mergeCell ref="A32:A36"/>
    <mergeCell ref="A37:A41"/>
    <mergeCell ref="A42:A46"/>
    <mergeCell ref="A57:A61"/>
    <mergeCell ref="A62:A66"/>
    <mergeCell ref="A47:A51"/>
    <mergeCell ref="A127:A131"/>
    <mergeCell ref="A122:A126"/>
    <mergeCell ref="A132:A136"/>
    <mergeCell ref="A67:A71"/>
    <mergeCell ref="A72:A76"/>
    <mergeCell ref="A77:A81"/>
    <mergeCell ref="A82:A86"/>
    <mergeCell ref="A97:A101"/>
    <mergeCell ref="A102:A106"/>
    <mergeCell ref="A107:A111"/>
    <mergeCell ref="A112:A116"/>
    <mergeCell ref="A117:A121"/>
    <mergeCell ref="A92:A96"/>
  </mergeCells>
  <pageMargins left="0.70866141732283472" right="0.70866141732283472" top="0.74803149606299213" bottom="0.74803149606299213" header="0.31496062992125984" footer="0.31496062992125984"/>
  <pageSetup paperSize="9" scale="4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zoomScaleNormal="100" zoomScaleSheetLayoutView="100" workbookViewId="0">
      <selection activeCell="D21" sqref="D21"/>
    </sheetView>
  </sheetViews>
  <sheetFormatPr defaultRowHeight="15" x14ac:dyDescent="0.25"/>
  <cols>
    <col min="2" max="2" width="47.140625" customWidth="1"/>
  </cols>
  <sheetData>
    <row r="1" spans="1:9" ht="38.25" customHeight="1" x14ac:dyDescent="0.25">
      <c r="G1" s="64" t="s">
        <v>71</v>
      </c>
      <c r="H1" s="64"/>
      <c r="I1" s="64"/>
    </row>
    <row r="2" spans="1:9" ht="48" customHeight="1" x14ac:dyDescent="0.25">
      <c r="A2" s="65" t="s">
        <v>78</v>
      </c>
      <c r="B2" s="65"/>
      <c r="C2" s="65"/>
      <c r="D2" s="65"/>
      <c r="E2" s="65"/>
      <c r="F2" s="65"/>
      <c r="G2" s="65"/>
      <c r="H2" s="65"/>
      <c r="I2" s="65"/>
    </row>
    <row r="3" spans="1:9" ht="18.75" x14ac:dyDescent="0.25">
      <c r="A3" s="6"/>
      <c r="B3" s="1"/>
      <c r="C3" s="1"/>
      <c r="D3" s="1"/>
      <c r="E3" s="1"/>
      <c r="F3" s="1"/>
      <c r="G3" s="1"/>
      <c r="H3" s="1"/>
      <c r="I3" s="1"/>
    </row>
    <row r="4" spans="1:9" ht="15.75" x14ac:dyDescent="0.25">
      <c r="A4" s="66" t="s">
        <v>22</v>
      </c>
      <c r="B4" s="68" t="s">
        <v>23</v>
      </c>
      <c r="C4" s="68" t="s">
        <v>24</v>
      </c>
      <c r="D4" s="68"/>
      <c r="E4" s="68"/>
      <c r="F4" s="68"/>
      <c r="G4" s="68"/>
      <c r="H4" s="68"/>
      <c r="I4" s="68"/>
    </row>
    <row r="5" spans="1:9" ht="15.75" x14ac:dyDescent="0.25">
      <c r="A5" s="67"/>
      <c r="B5" s="68"/>
      <c r="C5" s="7">
        <v>2025</v>
      </c>
      <c r="D5" s="7">
        <v>2026</v>
      </c>
      <c r="E5" s="7">
        <v>2027</v>
      </c>
      <c r="F5" s="7">
        <v>2028</v>
      </c>
      <c r="G5" s="7">
        <v>2029</v>
      </c>
      <c r="H5" s="7">
        <v>2030</v>
      </c>
      <c r="I5" s="7" t="s">
        <v>6</v>
      </c>
    </row>
    <row r="6" spans="1:9" x14ac:dyDescent="0.2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</row>
    <row r="7" spans="1:9" ht="30.75" customHeight="1" x14ac:dyDescent="0.25">
      <c r="A7" s="9">
        <v>1</v>
      </c>
      <c r="B7" s="10" t="s">
        <v>25</v>
      </c>
      <c r="C7" s="11">
        <f>SUM(C8:C11)</f>
        <v>416.1</v>
      </c>
      <c r="D7" s="11">
        <f t="shared" ref="D7:H7" si="0">SUM(D8:D11)</f>
        <v>0</v>
      </c>
      <c r="E7" s="11">
        <f t="shared" si="0"/>
        <v>0</v>
      </c>
      <c r="F7" s="11">
        <f t="shared" si="0"/>
        <v>300</v>
      </c>
      <c r="G7" s="11">
        <f t="shared" si="0"/>
        <v>300</v>
      </c>
      <c r="H7" s="11">
        <f t="shared" si="0"/>
        <v>300</v>
      </c>
      <c r="I7" s="11">
        <f>SUM(C7:H7)</f>
        <v>1316.1</v>
      </c>
    </row>
    <row r="8" spans="1:9" ht="18" customHeight="1" x14ac:dyDescent="0.25">
      <c r="A8" s="9" t="s">
        <v>26</v>
      </c>
      <c r="B8" s="12" t="s">
        <v>27</v>
      </c>
      <c r="C8" s="11">
        <f>C14+C19+C24</f>
        <v>342</v>
      </c>
      <c r="D8" s="11">
        <v>0</v>
      </c>
      <c r="E8" s="11">
        <v>0</v>
      </c>
      <c r="F8" s="11">
        <v>300</v>
      </c>
      <c r="G8" s="11">
        <v>300</v>
      </c>
      <c r="H8" s="11">
        <v>300</v>
      </c>
      <c r="I8" s="11">
        <f t="shared" ref="I8:I17" si="1">SUM(C8:H8)</f>
        <v>1242</v>
      </c>
    </row>
    <row r="9" spans="1:9" ht="18" customHeight="1" x14ac:dyDescent="0.25">
      <c r="A9" s="9" t="s">
        <v>28</v>
      </c>
      <c r="B9" s="12" t="s">
        <v>29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f t="shared" si="1"/>
        <v>0</v>
      </c>
    </row>
    <row r="10" spans="1:9" ht="17.25" customHeight="1" x14ac:dyDescent="0.25">
      <c r="A10" s="9" t="s">
        <v>30</v>
      </c>
      <c r="B10" s="12" t="s">
        <v>31</v>
      </c>
      <c r="C10" s="11">
        <v>74.099999999999994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f t="shared" si="1"/>
        <v>74.099999999999994</v>
      </c>
    </row>
    <row r="11" spans="1:9" ht="24" customHeight="1" x14ac:dyDescent="0.25">
      <c r="A11" s="9" t="s">
        <v>32</v>
      </c>
      <c r="B11" s="12" t="s">
        <v>33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f t="shared" si="1"/>
        <v>0</v>
      </c>
    </row>
    <row r="12" spans="1:9" ht="60.75" customHeight="1" x14ac:dyDescent="0.25">
      <c r="A12" s="63" t="s">
        <v>188</v>
      </c>
      <c r="B12" s="63"/>
      <c r="C12" s="63"/>
      <c r="D12" s="63"/>
      <c r="E12" s="63"/>
      <c r="F12" s="63"/>
      <c r="G12" s="63"/>
      <c r="H12" s="63"/>
      <c r="I12" s="63"/>
    </row>
    <row r="13" spans="1:9" ht="71.25" customHeight="1" x14ac:dyDescent="0.25">
      <c r="A13" s="9" t="s">
        <v>26</v>
      </c>
      <c r="B13" s="12" t="s">
        <v>194</v>
      </c>
      <c r="C13" s="11">
        <f t="shared" ref="C13:H13" si="2">SUM(C14:C17)</f>
        <v>290.89999999999998</v>
      </c>
      <c r="D13" s="11">
        <f t="shared" si="2"/>
        <v>0</v>
      </c>
      <c r="E13" s="11">
        <f t="shared" si="2"/>
        <v>0</v>
      </c>
      <c r="F13" s="11">
        <f t="shared" si="2"/>
        <v>300</v>
      </c>
      <c r="G13" s="11">
        <f t="shared" si="2"/>
        <v>300</v>
      </c>
      <c r="H13" s="11">
        <f t="shared" si="2"/>
        <v>300</v>
      </c>
      <c r="I13" s="11">
        <f t="shared" si="1"/>
        <v>1190.9000000000001</v>
      </c>
    </row>
    <row r="14" spans="1:9" ht="15.75" x14ac:dyDescent="0.25">
      <c r="A14" s="9" t="s">
        <v>34</v>
      </c>
      <c r="B14" s="12" t="s">
        <v>27</v>
      </c>
      <c r="C14" s="11">
        <v>290.89999999999998</v>
      </c>
      <c r="D14" s="11">
        <v>0</v>
      </c>
      <c r="E14" s="11">
        <v>0</v>
      </c>
      <c r="F14" s="11">
        <v>300</v>
      </c>
      <c r="G14" s="11">
        <v>300</v>
      </c>
      <c r="H14" s="11">
        <v>300</v>
      </c>
      <c r="I14" s="11">
        <f t="shared" si="1"/>
        <v>1190.9000000000001</v>
      </c>
    </row>
    <row r="15" spans="1:9" ht="15.75" x14ac:dyDescent="0.25">
      <c r="A15" s="9" t="s">
        <v>35</v>
      </c>
      <c r="B15" s="12" t="s">
        <v>29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f t="shared" si="1"/>
        <v>0</v>
      </c>
    </row>
    <row r="16" spans="1:9" ht="15.75" x14ac:dyDescent="0.25">
      <c r="A16" s="9" t="s">
        <v>36</v>
      </c>
      <c r="B16" s="12" t="s">
        <v>31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f t="shared" si="1"/>
        <v>0</v>
      </c>
    </row>
    <row r="17" spans="1:9" ht="15.75" x14ac:dyDescent="0.25">
      <c r="A17" s="9" t="s">
        <v>37</v>
      </c>
      <c r="B17" s="12" t="s">
        <v>33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f t="shared" si="1"/>
        <v>0</v>
      </c>
    </row>
    <row r="18" spans="1:9" ht="63" x14ac:dyDescent="0.25">
      <c r="A18" s="9" t="s">
        <v>28</v>
      </c>
      <c r="B18" s="12" t="s">
        <v>195</v>
      </c>
      <c r="C18" s="11">
        <f t="shared" ref="C18:H18" si="3">SUM(C19:C22)</f>
        <v>42</v>
      </c>
      <c r="D18" s="11">
        <f t="shared" si="3"/>
        <v>0</v>
      </c>
      <c r="E18" s="11">
        <f t="shared" si="3"/>
        <v>0</v>
      </c>
      <c r="F18" s="11">
        <f t="shared" si="3"/>
        <v>0</v>
      </c>
      <c r="G18" s="11">
        <f t="shared" si="3"/>
        <v>0</v>
      </c>
      <c r="H18" s="11">
        <f t="shared" si="3"/>
        <v>0</v>
      </c>
      <c r="I18" s="11">
        <f t="shared" ref="I18:I22" si="4">SUM(C18:H18)</f>
        <v>42</v>
      </c>
    </row>
    <row r="19" spans="1:9" ht="15.75" x14ac:dyDescent="0.25">
      <c r="A19" s="9" t="s">
        <v>38</v>
      </c>
      <c r="B19" s="12" t="s">
        <v>27</v>
      </c>
      <c r="C19" s="11">
        <v>42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f t="shared" si="4"/>
        <v>42</v>
      </c>
    </row>
    <row r="20" spans="1:9" ht="15.75" x14ac:dyDescent="0.25">
      <c r="A20" s="9" t="s">
        <v>39</v>
      </c>
      <c r="B20" s="12" t="s">
        <v>29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f t="shared" si="4"/>
        <v>0</v>
      </c>
    </row>
    <row r="21" spans="1:9" ht="15.75" x14ac:dyDescent="0.25">
      <c r="A21" s="9" t="s">
        <v>40</v>
      </c>
      <c r="B21" s="12" t="s">
        <v>31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f t="shared" si="4"/>
        <v>0</v>
      </c>
    </row>
    <row r="22" spans="1:9" ht="15.75" x14ac:dyDescent="0.25">
      <c r="A22" s="9" t="s">
        <v>41</v>
      </c>
      <c r="B22" s="12" t="s">
        <v>33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f t="shared" si="4"/>
        <v>0</v>
      </c>
    </row>
    <row r="23" spans="1:9" ht="71.25" customHeight="1" x14ac:dyDescent="0.25">
      <c r="A23" s="9" t="s">
        <v>30</v>
      </c>
      <c r="B23" s="12" t="s">
        <v>189</v>
      </c>
      <c r="C23" s="11">
        <f t="shared" ref="C23:H23" si="5">SUM(C24:C27)</f>
        <v>83.199999999999989</v>
      </c>
      <c r="D23" s="11">
        <f t="shared" si="5"/>
        <v>0</v>
      </c>
      <c r="E23" s="11">
        <f t="shared" si="5"/>
        <v>0</v>
      </c>
      <c r="F23" s="11">
        <f t="shared" si="5"/>
        <v>0</v>
      </c>
      <c r="G23" s="11">
        <f t="shared" si="5"/>
        <v>0</v>
      </c>
      <c r="H23" s="11">
        <f t="shared" si="5"/>
        <v>0</v>
      </c>
      <c r="I23" s="11">
        <f t="shared" ref="I23:I27" si="6">SUM(C23:H23)</f>
        <v>83.199999999999989</v>
      </c>
    </row>
    <row r="24" spans="1:9" ht="15.75" x14ac:dyDescent="0.25">
      <c r="A24" s="9" t="s">
        <v>196</v>
      </c>
      <c r="B24" s="12" t="s">
        <v>27</v>
      </c>
      <c r="C24" s="11">
        <v>9.1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f t="shared" si="6"/>
        <v>9.1</v>
      </c>
    </row>
    <row r="25" spans="1:9" ht="15.75" x14ac:dyDescent="0.25">
      <c r="A25" s="9" t="s">
        <v>197</v>
      </c>
      <c r="B25" s="12" t="s">
        <v>29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f t="shared" si="6"/>
        <v>0</v>
      </c>
    </row>
    <row r="26" spans="1:9" ht="15.75" x14ac:dyDescent="0.25">
      <c r="A26" s="9" t="s">
        <v>198</v>
      </c>
      <c r="B26" s="12" t="s">
        <v>31</v>
      </c>
      <c r="C26" s="11">
        <v>74.099999999999994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f t="shared" si="6"/>
        <v>74.099999999999994</v>
      </c>
    </row>
    <row r="27" spans="1:9" ht="15.75" x14ac:dyDescent="0.25">
      <c r="A27" s="9" t="s">
        <v>199</v>
      </c>
      <c r="B27" s="12" t="s">
        <v>33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f t="shared" si="6"/>
        <v>0</v>
      </c>
    </row>
  </sheetData>
  <mergeCells count="6">
    <mergeCell ref="A12:I12"/>
    <mergeCell ref="G1:I1"/>
    <mergeCell ref="A2:I2"/>
    <mergeCell ref="A4:A5"/>
    <mergeCell ref="B4:B5"/>
    <mergeCell ref="C4:I4"/>
  </mergeCells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zoomScaleSheetLayoutView="100" workbookViewId="0">
      <selection activeCell="B43" sqref="B43"/>
    </sheetView>
  </sheetViews>
  <sheetFormatPr defaultRowHeight="15" x14ac:dyDescent="0.25"/>
  <cols>
    <col min="1" max="1" width="9.7109375" style="1" customWidth="1"/>
    <col min="2" max="2" width="87.140625" style="1" customWidth="1"/>
    <col min="3" max="3" width="9.140625" style="1" customWidth="1"/>
    <col min="4" max="4" width="11" style="1" customWidth="1"/>
    <col min="5" max="8" width="9.140625" style="1"/>
    <col min="9" max="9" width="16.85546875" style="1" customWidth="1"/>
    <col min="10" max="16384" width="9.140625" style="1"/>
  </cols>
  <sheetData>
    <row r="1" spans="1:9" ht="39" customHeight="1" x14ac:dyDescent="0.25">
      <c r="G1" s="69" t="s">
        <v>71</v>
      </c>
      <c r="H1" s="69"/>
      <c r="I1" s="69"/>
    </row>
    <row r="2" spans="1:9" ht="51" customHeight="1" x14ac:dyDescent="0.25">
      <c r="A2" s="69" t="s">
        <v>77</v>
      </c>
      <c r="B2" s="62"/>
      <c r="C2" s="62"/>
      <c r="D2" s="62"/>
      <c r="E2" s="62"/>
      <c r="F2" s="62"/>
      <c r="G2" s="62"/>
      <c r="H2" s="62"/>
      <c r="I2" s="62"/>
    </row>
    <row r="3" spans="1:9" ht="15" customHeight="1" x14ac:dyDescent="0.25">
      <c r="A3" s="30" t="s">
        <v>43</v>
      </c>
      <c r="B3" s="30" t="s">
        <v>42</v>
      </c>
      <c r="C3" s="57" t="s">
        <v>15</v>
      </c>
      <c r="D3" s="58"/>
      <c r="E3" s="58"/>
      <c r="F3" s="58"/>
      <c r="G3" s="58"/>
      <c r="H3" s="58"/>
      <c r="I3" s="59"/>
    </row>
    <row r="4" spans="1:9" ht="15" customHeight="1" x14ac:dyDescent="0.25">
      <c r="A4" s="31"/>
      <c r="B4" s="15"/>
      <c r="C4" s="2" t="s">
        <v>0</v>
      </c>
      <c r="D4" s="2" t="s">
        <v>1</v>
      </c>
      <c r="E4" s="2" t="s">
        <v>2</v>
      </c>
      <c r="F4" s="2" t="s">
        <v>3</v>
      </c>
      <c r="G4" s="2" t="s">
        <v>4</v>
      </c>
      <c r="H4" s="2" t="s">
        <v>5</v>
      </c>
      <c r="I4" s="2" t="s">
        <v>6</v>
      </c>
    </row>
    <row r="5" spans="1:9" x14ac:dyDescent="0.25">
      <c r="A5" s="40">
        <v>1</v>
      </c>
      <c r="B5" s="40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</row>
    <row r="6" spans="1:9" x14ac:dyDescent="0.25">
      <c r="A6" s="3">
        <v>1</v>
      </c>
      <c r="B6" s="13" t="s">
        <v>76</v>
      </c>
      <c r="C6" s="17">
        <f>C7+C8+C9+C10</f>
        <v>22255.300000000003</v>
      </c>
      <c r="D6" s="17">
        <f>D7+D8+D9+D10</f>
        <v>12962.7</v>
      </c>
      <c r="E6" s="17">
        <f t="shared" ref="E6:H6" si="0">E7+E8+E9+E10</f>
        <v>12962.7</v>
      </c>
      <c r="F6" s="17">
        <f t="shared" si="0"/>
        <v>7697.3</v>
      </c>
      <c r="G6" s="17">
        <f t="shared" si="0"/>
        <v>7697.3</v>
      </c>
      <c r="H6" s="17">
        <f t="shared" si="0"/>
        <v>7697.3</v>
      </c>
      <c r="I6" s="3">
        <f>C6+D6+E6+F6+G6+H6</f>
        <v>71272.600000000006</v>
      </c>
    </row>
    <row r="7" spans="1:9" x14ac:dyDescent="0.25">
      <c r="A7" s="3" t="s">
        <v>82</v>
      </c>
      <c r="B7" s="14" t="s">
        <v>27</v>
      </c>
      <c r="C7" s="17">
        <f t="shared" ref="C7:H7" si="1">C13+C18+C28+C33+C38+C43+C48+C53+C58+C63+C68</f>
        <v>11113.6</v>
      </c>
      <c r="D7" s="17">
        <f t="shared" si="1"/>
        <v>9334.7000000000007</v>
      </c>
      <c r="E7" s="17">
        <f t="shared" si="1"/>
        <v>9334.7000000000007</v>
      </c>
      <c r="F7" s="17">
        <f t="shared" si="1"/>
        <v>7017</v>
      </c>
      <c r="G7" s="17">
        <f t="shared" si="1"/>
        <v>7017</v>
      </c>
      <c r="H7" s="17">
        <f t="shared" si="1"/>
        <v>7017</v>
      </c>
      <c r="I7" s="17">
        <f>C7+D7+E7+F7+G7+H7</f>
        <v>50834</v>
      </c>
    </row>
    <row r="8" spans="1:9" x14ac:dyDescent="0.25">
      <c r="A8" s="3" t="s">
        <v>83</v>
      </c>
      <c r="B8" s="14" t="s">
        <v>29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f t="shared" ref="I8:I9" si="2">C8+D8+E8+F8+G8+H8</f>
        <v>0</v>
      </c>
    </row>
    <row r="9" spans="1:9" x14ac:dyDescent="0.25">
      <c r="A9" s="42" t="s">
        <v>95</v>
      </c>
      <c r="B9" s="14" t="s">
        <v>31</v>
      </c>
      <c r="C9" s="3">
        <f>C25</f>
        <v>11141.7</v>
      </c>
      <c r="D9" s="3">
        <f t="shared" ref="D9:H9" si="3">D25</f>
        <v>3628</v>
      </c>
      <c r="E9" s="3">
        <f t="shared" si="3"/>
        <v>3628</v>
      </c>
      <c r="F9" s="3">
        <f t="shared" si="3"/>
        <v>680.3</v>
      </c>
      <c r="G9" s="3">
        <f t="shared" si="3"/>
        <v>680.3</v>
      </c>
      <c r="H9" s="3">
        <f t="shared" si="3"/>
        <v>680.3</v>
      </c>
      <c r="I9" s="17">
        <f t="shared" si="2"/>
        <v>20438.599999999999</v>
      </c>
    </row>
    <row r="10" spans="1:9" x14ac:dyDescent="0.25">
      <c r="A10" s="3" t="s">
        <v>121</v>
      </c>
      <c r="B10" s="14" t="s">
        <v>33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f t="shared" ref="I10" si="4">C10+D10+E10+F10+G10+H10</f>
        <v>0</v>
      </c>
    </row>
    <row r="11" spans="1:9" ht="30" x14ac:dyDescent="0.25">
      <c r="A11" s="3"/>
      <c r="B11" s="14" t="s">
        <v>200</v>
      </c>
      <c r="C11" s="17"/>
      <c r="D11" s="17"/>
      <c r="E11" s="17"/>
      <c r="F11" s="17"/>
      <c r="G11" s="17"/>
      <c r="H11" s="17"/>
      <c r="I11" s="17"/>
    </row>
    <row r="12" spans="1:9" ht="30" x14ac:dyDescent="0.25">
      <c r="A12" s="3" t="s">
        <v>82</v>
      </c>
      <c r="B12" s="13" t="s">
        <v>104</v>
      </c>
      <c r="C12" s="17">
        <f>C13+C14+C15+C16</f>
        <v>832.5</v>
      </c>
      <c r="D12" s="17">
        <f t="shared" ref="D12:H12" si="5">D13+D14+D15+D16</f>
        <v>530</v>
      </c>
      <c r="E12" s="17">
        <f t="shared" si="5"/>
        <v>530</v>
      </c>
      <c r="F12" s="17">
        <f t="shared" si="5"/>
        <v>270</v>
      </c>
      <c r="G12" s="17">
        <f t="shared" si="5"/>
        <v>270</v>
      </c>
      <c r="H12" s="17">
        <f t="shared" si="5"/>
        <v>270</v>
      </c>
      <c r="I12" s="17">
        <f>C12+D12+E12+F12+G12+H12</f>
        <v>2702.5</v>
      </c>
    </row>
    <row r="13" spans="1:9" x14ac:dyDescent="0.25">
      <c r="A13" s="3" t="s">
        <v>84</v>
      </c>
      <c r="B13" s="14" t="s">
        <v>27</v>
      </c>
      <c r="C13" s="17">
        <v>832.5</v>
      </c>
      <c r="D13" s="17">
        <v>530</v>
      </c>
      <c r="E13" s="17">
        <v>530</v>
      </c>
      <c r="F13" s="17">
        <v>270</v>
      </c>
      <c r="G13" s="17">
        <v>270</v>
      </c>
      <c r="H13" s="17">
        <v>270</v>
      </c>
      <c r="I13" s="17">
        <f>C13+D13+E13+F13+G13+H13</f>
        <v>2702.5</v>
      </c>
    </row>
    <row r="14" spans="1:9" x14ac:dyDescent="0.25">
      <c r="A14" s="42" t="s">
        <v>122</v>
      </c>
      <c r="B14" s="14" t="s">
        <v>29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f t="shared" ref="I14:I16" si="6">C14+D14+E14+F14+G14+H14</f>
        <v>0</v>
      </c>
    </row>
    <row r="15" spans="1:9" x14ac:dyDescent="0.25">
      <c r="A15" s="3" t="s">
        <v>123</v>
      </c>
      <c r="B15" s="14" t="s">
        <v>31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f t="shared" si="6"/>
        <v>0</v>
      </c>
    </row>
    <row r="16" spans="1:9" x14ac:dyDescent="0.25">
      <c r="A16" s="3" t="s">
        <v>124</v>
      </c>
      <c r="B16" s="14" t="s">
        <v>33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f t="shared" si="6"/>
        <v>0</v>
      </c>
    </row>
    <row r="17" spans="1:9" ht="30" x14ac:dyDescent="0.25">
      <c r="A17" s="3" t="s">
        <v>83</v>
      </c>
      <c r="B17" s="13" t="s">
        <v>105</v>
      </c>
      <c r="C17" s="17">
        <f>C18+C19+C20+C21</f>
        <v>5900</v>
      </c>
      <c r="D17" s="17">
        <f t="shared" ref="D17:H17" si="7">D18+D19+D20+D21</f>
        <v>6000</v>
      </c>
      <c r="E17" s="17">
        <f t="shared" si="7"/>
        <v>6000</v>
      </c>
      <c r="F17" s="17">
        <f t="shared" si="7"/>
        <v>1300</v>
      </c>
      <c r="G17" s="17">
        <f t="shared" si="7"/>
        <v>1300</v>
      </c>
      <c r="H17" s="17">
        <f t="shared" si="7"/>
        <v>1300</v>
      </c>
      <c r="I17" s="17">
        <f>C17+D17+E17+F17+G17+H17</f>
        <v>21800</v>
      </c>
    </row>
    <row r="18" spans="1:9" x14ac:dyDescent="0.25">
      <c r="A18" s="3" t="s">
        <v>85</v>
      </c>
      <c r="B18" s="14" t="s">
        <v>27</v>
      </c>
      <c r="C18" s="17">
        <v>5900</v>
      </c>
      <c r="D18" s="17">
        <v>6000</v>
      </c>
      <c r="E18" s="17">
        <v>6000</v>
      </c>
      <c r="F18" s="17">
        <v>1300</v>
      </c>
      <c r="G18" s="17">
        <v>1300</v>
      </c>
      <c r="H18" s="17">
        <v>1300</v>
      </c>
      <c r="I18" s="17">
        <f>C18+D18+E18+F18+G18+H18</f>
        <v>21800</v>
      </c>
    </row>
    <row r="19" spans="1:9" x14ac:dyDescent="0.25">
      <c r="A19" s="42" t="s">
        <v>86</v>
      </c>
      <c r="B19" s="14" t="s">
        <v>29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f t="shared" ref="I19:I21" si="8">C19+D19+E19+F19+G19+H19</f>
        <v>0</v>
      </c>
    </row>
    <row r="20" spans="1:9" x14ac:dyDescent="0.25">
      <c r="A20" s="3" t="s">
        <v>87</v>
      </c>
      <c r="B20" s="14" t="s">
        <v>31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f t="shared" si="8"/>
        <v>0</v>
      </c>
    </row>
    <row r="21" spans="1:9" x14ac:dyDescent="0.25">
      <c r="A21" s="3" t="s">
        <v>88</v>
      </c>
      <c r="B21" s="14" t="s">
        <v>33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f t="shared" si="8"/>
        <v>0</v>
      </c>
    </row>
    <row r="22" spans="1:9" ht="45" x14ac:dyDescent="0.25">
      <c r="A22" s="3" t="s">
        <v>95</v>
      </c>
      <c r="B22" s="13" t="s">
        <v>106</v>
      </c>
      <c r="C22" s="3">
        <f>C23+C24+C25+C26</f>
        <v>11141.7</v>
      </c>
      <c r="D22" s="3">
        <f t="shared" ref="D22:H22" si="9">D23+D24+D25+D26</f>
        <v>3628</v>
      </c>
      <c r="E22" s="3">
        <f t="shared" si="9"/>
        <v>3628</v>
      </c>
      <c r="F22" s="3">
        <f t="shared" si="9"/>
        <v>680.3</v>
      </c>
      <c r="G22" s="3">
        <f t="shared" si="9"/>
        <v>680.3</v>
      </c>
      <c r="H22" s="3">
        <f t="shared" si="9"/>
        <v>680.3</v>
      </c>
      <c r="I22" s="17">
        <f t="shared" ref="I22:I26" si="10">C22+D22+E22+F22+G22+H22</f>
        <v>20438.599999999999</v>
      </c>
    </row>
    <row r="23" spans="1:9" x14ac:dyDescent="0.25">
      <c r="A23" s="3" t="s">
        <v>96</v>
      </c>
      <c r="B23" s="14" t="s">
        <v>27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f>C23+D23+E23+F23+G23+H23</f>
        <v>0</v>
      </c>
    </row>
    <row r="24" spans="1:9" x14ac:dyDescent="0.25">
      <c r="A24" s="42" t="s">
        <v>125</v>
      </c>
      <c r="B24" s="14" t="s">
        <v>29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f t="shared" si="10"/>
        <v>0</v>
      </c>
    </row>
    <row r="25" spans="1:9" x14ac:dyDescent="0.25">
      <c r="A25" s="3" t="s">
        <v>126</v>
      </c>
      <c r="B25" s="14" t="s">
        <v>31</v>
      </c>
      <c r="C25" s="3">
        <v>11141.7</v>
      </c>
      <c r="D25" s="3">
        <v>3628</v>
      </c>
      <c r="E25" s="3">
        <v>3628</v>
      </c>
      <c r="F25" s="3">
        <v>680.3</v>
      </c>
      <c r="G25" s="3">
        <v>680.3</v>
      </c>
      <c r="H25" s="3">
        <v>680.3</v>
      </c>
      <c r="I25" s="17">
        <f t="shared" si="10"/>
        <v>20438.599999999999</v>
      </c>
    </row>
    <row r="26" spans="1:9" x14ac:dyDescent="0.25">
      <c r="A26" s="3" t="s">
        <v>127</v>
      </c>
      <c r="B26" s="14" t="s">
        <v>33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f t="shared" si="10"/>
        <v>0</v>
      </c>
    </row>
    <row r="27" spans="1:9" ht="30" x14ac:dyDescent="0.25">
      <c r="A27" s="3" t="s">
        <v>121</v>
      </c>
      <c r="B27" s="13" t="s">
        <v>107</v>
      </c>
      <c r="C27" s="17">
        <f>C28+C29+C30+C31</f>
        <v>50</v>
      </c>
      <c r="D27" s="17">
        <f t="shared" ref="D27:H27" si="11">D28+D29+D30+D31</f>
        <v>50</v>
      </c>
      <c r="E27" s="17">
        <f t="shared" si="11"/>
        <v>50</v>
      </c>
      <c r="F27" s="17">
        <f t="shared" si="11"/>
        <v>10</v>
      </c>
      <c r="G27" s="17">
        <f t="shared" si="11"/>
        <v>10</v>
      </c>
      <c r="H27" s="17">
        <f t="shared" si="11"/>
        <v>10</v>
      </c>
      <c r="I27" s="17">
        <f>C27+D27+E27+F27+G27+H27</f>
        <v>180</v>
      </c>
    </row>
    <row r="28" spans="1:9" x14ac:dyDescent="0.25">
      <c r="A28" s="3" t="s">
        <v>128</v>
      </c>
      <c r="B28" s="14" t="s">
        <v>27</v>
      </c>
      <c r="C28" s="17">
        <v>50</v>
      </c>
      <c r="D28" s="17">
        <v>50</v>
      </c>
      <c r="E28" s="17">
        <v>50</v>
      </c>
      <c r="F28" s="17">
        <v>10</v>
      </c>
      <c r="G28" s="17">
        <v>10</v>
      </c>
      <c r="H28" s="17">
        <v>10</v>
      </c>
      <c r="I28" s="17">
        <f>C28+D28+E28+F28+G28+H28</f>
        <v>180</v>
      </c>
    </row>
    <row r="29" spans="1:9" x14ac:dyDescent="0.25">
      <c r="A29" s="42" t="s">
        <v>129</v>
      </c>
      <c r="B29" s="14" t="s">
        <v>29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f t="shared" ref="I29:I56" si="12">C29+D29+E29+F29+G29+H29</f>
        <v>0</v>
      </c>
    </row>
    <row r="30" spans="1:9" x14ac:dyDescent="0.25">
      <c r="A30" s="3" t="s">
        <v>130</v>
      </c>
      <c r="B30" s="14" t="s">
        <v>31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f t="shared" si="12"/>
        <v>0</v>
      </c>
    </row>
    <row r="31" spans="1:9" x14ac:dyDescent="0.25">
      <c r="A31" s="3" t="s">
        <v>131</v>
      </c>
      <c r="B31" s="14" t="s">
        <v>33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f t="shared" si="12"/>
        <v>0</v>
      </c>
    </row>
    <row r="32" spans="1:9" ht="45" x14ac:dyDescent="0.25">
      <c r="A32" s="3" t="s">
        <v>132</v>
      </c>
      <c r="B32" s="13" t="s">
        <v>165</v>
      </c>
      <c r="C32" s="17">
        <f>C33+C34+C35+C36</f>
        <v>216.7</v>
      </c>
      <c r="D32" s="17">
        <f t="shared" ref="D32:H32" si="13">D33+D34+D35+D36</f>
        <v>216.7</v>
      </c>
      <c r="E32" s="17">
        <f t="shared" si="13"/>
        <v>216.7</v>
      </c>
      <c r="F32" s="17">
        <f t="shared" si="13"/>
        <v>302</v>
      </c>
      <c r="G32" s="17">
        <f t="shared" si="13"/>
        <v>302</v>
      </c>
      <c r="H32" s="17">
        <f t="shared" si="13"/>
        <v>302</v>
      </c>
      <c r="I32" s="17">
        <f>C32+D32+E32+F32+G32+H32</f>
        <v>1556.1</v>
      </c>
    </row>
    <row r="33" spans="1:9" x14ac:dyDescent="0.25">
      <c r="A33" s="3" t="s">
        <v>133</v>
      </c>
      <c r="B33" s="14" t="s">
        <v>27</v>
      </c>
      <c r="C33" s="17">
        <v>216.7</v>
      </c>
      <c r="D33" s="17">
        <v>216.7</v>
      </c>
      <c r="E33" s="17">
        <v>216.7</v>
      </c>
      <c r="F33" s="17">
        <v>302</v>
      </c>
      <c r="G33" s="17">
        <v>302</v>
      </c>
      <c r="H33" s="17">
        <v>302</v>
      </c>
      <c r="I33" s="17">
        <f t="shared" ref="I33:I36" si="14">C33+D33+E33+F33+G33+H33</f>
        <v>1556.1</v>
      </c>
    </row>
    <row r="34" spans="1:9" x14ac:dyDescent="0.25">
      <c r="A34" s="3" t="s">
        <v>134</v>
      </c>
      <c r="B34" s="14" t="s">
        <v>29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f t="shared" si="14"/>
        <v>0</v>
      </c>
    </row>
    <row r="35" spans="1:9" x14ac:dyDescent="0.25">
      <c r="A35" s="3" t="s">
        <v>135</v>
      </c>
      <c r="B35" s="14" t="s">
        <v>31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f t="shared" si="14"/>
        <v>0</v>
      </c>
    </row>
    <row r="36" spans="1:9" x14ac:dyDescent="0.25">
      <c r="A36" s="3" t="s">
        <v>136</v>
      </c>
      <c r="B36" s="14" t="s">
        <v>33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f t="shared" si="14"/>
        <v>0</v>
      </c>
    </row>
    <row r="37" spans="1:9" ht="41.25" customHeight="1" x14ac:dyDescent="0.25">
      <c r="A37" s="3" t="s">
        <v>137</v>
      </c>
      <c r="B37" s="38" t="s">
        <v>207</v>
      </c>
      <c r="C37" s="17">
        <f>C38+C39+C40+C41</f>
        <v>400</v>
      </c>
      <c r="D37" s="17">
        <f t="shared" ref="D37:H37" si="15">D38+D39+D40+D41</f>
        <v>0</v>
      </c>
      <c r="E37" s="17">
        <f t="shared" si="15"/>
        <v>0</v>
      </c>
      <c r="F37" s="17">
        <f t="shared" si="15"/>
        <v>0</v>
      </c>
      <c r="G37" s="17">
        <f t="shared" si="15"/>
        <v>0</v>
      </c>
      <c r="H37" s="17">
        <f t="shared" si="15"/>
        <v>0</v>
      </c>
      <c r="I37" s="17">
        <f>C37+D37+E37+F37+G37+H37</f>
        <v>400</v>
      </c>
    </row>
    <row r="38" spans="1:9" x14ac:dyDescent="0.25">
      <c r="A38" s="3" t="s">
        <v>138</v>
      </c>
      <c r="B38" s="14" t="s">
        <v>27</v>
      </c>
      <c r="C38" s="17">
        <v>400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f t="shared" ref="I38:I41" si="16">C38+D38+E38+F38+G38+H38</f>
        <v>400</v>
      </c>
    </row>
    <row r="39" spans="1:9" x14ac:dyDescent="0.25">
      <c r="A39" s="3" t="s">
        <v>139</v>
      </c>
      <c r="B39" s="14" t="s">
        <v>29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f t="shared" si="16"/>
        <v>0</v>
      </c>
    </row>
    <row r="40" spans="1:9" x14ac:dyDescent="0.25">
      <c r="A40" s="3" t="s">
        <v>140</v>
      </c>
      <c r="B40" s="14" t="s">
        <v>31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f t="shared" si="16"/>
        <v>0</v>
      </c>
    </row>
    <row r="41" spans="1:9" x14ac:dyDescent="0.25">
      <c r="A41" s="3" t="s">
        <v>141</v>
      </c>
      <c r="B41" s="14" t="s">
        <v>33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f t="shared" si="16"/>
        <v>0</v>
      </c>
    </row>
    <row r="42" spans="1:9" ht="45" x14ac:dyDescent="0.25">
      <c r="A42" s="3" t="s">
        <v>142</v>
      </c>
      <c r="B42" s="13" t="s">
        <v>206</v>
      </c>
      <c r="C42" s="17">
        <f>C43+C44+C45+C46</f>
        <v>375</v>
      </c>
      <c r="D42" s="17">
        <f t="shared" ref="D42:H42" si="17">D43+D44+D45+D46</f>
        <v>0</v>
      </c>
      <c r="E42" s="17">
        <f t="shared" si="17"/>
        <v>0</v>
      </c>
      <c r="F42" s="17">
        <f t="shared" si="17"/>
        <v>0</v>
      </c>
      <c r="G42" s="17">
        <f t="shared" si="17"/>
        <v>0</v>
      </c>
      <c r="H42" s="17">
        <f t="shared" si="17"/>
        <v>0</v>
      </c>
      <c r="I42" s="17">
        <f>C42+D42+E42+F42+G42+H42</f>
        <v>375</v>
      </c>
    </row>
    <row r="43" spans="1:9" x14ac:dyDescent="0.25">
      <c r="A43" s="3" t="s">
        <v>143</v>
      </c>
      <c r="B43" s="14" t="s">
        <v>27</v>
      </c>
      <c r="C43" s="17">
        <v>375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f t="shared" si="12"/>
        <v>375</v>
      </c>
    </row>
    <row r="44" spans="1:9" x14ac:dyDescent="0.25">
      <c r="A44" s="3" t="s">
        <v>144</v>
      </c>
      <c r="B44" s="14" t="s">
        <v>29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f t="shared" si="12"/>
        <v>0</v>
      </c>
    </row>
    <row r="45" spans="1:9" x14ac:dyDescent="0.25">
      <c r="A45" s="3" t="s">
        <v>145</v>
      </c>
      <c r="B45" s="14" t="s">
        <v>31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f t="shared" si="12"/>
        <v>0</v>
      </c>
    </row>
    <row r="46" spans="1:9" x14ac:dyDescent="0.25">
      <c r="A46" s="3" t="s">
        <v>146</v>
      </c>
      <c r="B46" s="14" t="s">
        <v>33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f t="shared" si="12"/>
        <v>0</v>
      </c>
    </row>
    <row r="47" spans="1:9" ht="45" x14ac:dyDescent="0.25">
      <c r="A47" s="3" t="s">
        <v>147</v>
      </c>
      <c r="B47" s="13" t="s">
        <v>108</v>
      </c>
      <c r="C47" s="17">
        <f>C48+C49+C50+C51</f>
        <v>220</v>
      </c>
      <c r="D47" s="17">
        <f t="shared" ref="D47:H47" si="18">D48+D49+D50+D51</f>
        <v>100</v>
      </c>
      <c r="E47" s="17">
        <f t="shared" si="18"/>
        <v>100</v>
      </c>
      <c r="F47" s="17">
        <f t="shared" si="18"/>
        <v>5135</v>
      </c>
      <c r="G47" s="17">
        <f t="shared" si="18"/>
        <v>5135</v>
      </c>
      <c r="H47" s="17">
        <f t="shared" si="18"/>
        <v>5135</v>
      </c>
      <c r="I47" s="17">
        <f>C47+D47+E47+F47+G47+H47</f>
        <v>15825</v>
      </c>
    </row>
    <row r="48" spans="1:9" x14ac:dyDescent="0.25">
      <c r="A48" s="3" t="s">
        <v>148</v>
      </c>
      <c r="B48" s="14" t="s">
        <v>27</v>
      </c>
      <c r="C48" s="17">
        <v>220</v>
      </c>
      <c r="D48" s="17">
        <v>100</v>
      </c>
      <c r="E48" s="17">
        <v>100</v>
      </c>
      <c r="F48" s="17">
        <v>5135</v>
      </c>
      <c r="G48" s="17">
        <v>5135</v>
      </c>
      <c r="H48" s="17">
        <v>5135</v>
      </c>
      <c r="I48" s="17">
        <f t="shared" si="12"/>
        <v>15825</v>
      </c>
    </row>
    <row r="49" spans="1:9" x14ac:dyDescent="0.25">
      <c r="A49" s="3" t="s">
        <v>149</v>
      </c>
      <c r="B49" s="14" t="s">
        <v>29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f t="shared" si="12"/>
        <v>0</v>
      </c>
    </row>
    <row r="50" spans="1:9" x14ac:dyDescent="0.25">
      <c r="A50" s="3" t="s">
        <v>150</v>
      </c>
      <c r="B50" s="14" t="s">
        <v>31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f t="shared" si="12"/>
        <v>0</v>
      </c>
    </row>
    <row r="51" spans="1:9" x14ac:dyDescent="0.25">
      <c r="A51" s="3" t="s">
        <v>151</v>
      </c>
      <c r="B51" s="14" t="s">
        <v>33</v>
      </c>
      <c r="C51" s="17">
        <v>0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f t="shared" si="12"/>
        <v>0</v>
      </c>
    </row>
    <row r="52" spans="1:9" ht="45" x14ac:dyDescent="0.25">
      <c r="A52" s="3" t="s">
        <v>152</v>
      </c>
      <c r="B52" s="13" t="s">
        <v>176</v>
      </c>
      <c r="C52" s="17">
        <f>C53+C54+C55+C56</f>
        <v>1210.4000000000001</v>
      </c>
      <c r="D52" s="17">
        <f t="shared" ref="D52:H52" si="19">D53+D54+D55+D56</f>
        <v>680</v>
      </c>
      <c r="E52" s="17">
        <f t="shared" si="19"/>
        <v>680</v>
      </c>
      <c r="F52" s="17">
        <f t="shared" si="19"/>
        <v>0</v>
      </c>
      <c r="G52" s="17">
        <f t="shared" si="19"/>
        <v>0</v>
      </c>
      <c r="H52" s="17">
        <f t="shared" si="19"/>
        <v>0</v>
      </c>
      <c r="I52" s="17">
        <f>C52+D52+E52+F52+G52+H52</f>
        <v>2570.4</v>
      </c>
    </row>
    <row r="53" spans="1:9" x14ac:dyDescent="0.25">
      <c r="A53" s="3" t="s">
        <v>153</v>
      </c>
      <c r="B53" s="14" t="s">
        <v>27</v>
      </c>
      <c r="C53" s="17">
        <v>1210.4000000000001</v>
      </c>
      <c r="D53" s="17">
        <v>680</v>
      </c>
      <c r="E53" s="17">
        <v>680</v>
      </c>
      <c r="F53" s="17">
        <v>0</v>
      </c>
      <c r="G53" s="17">
        <v>0</v>
      </c>
      <c r="H53" s="17">
        <v>0</v>
      </c>
      <c r="I53" s="17">
        <f t="shared" si="12"/>
        <v>2570.4</v>
      </c>
    </row>
    <row r="54" spans="1:9" x14ac:dyDescent="0.25">
      <c r="A54" s="3" t="s">
        <v>154</v>
      </c>
      <c r="B54" s="14" t="s">
        <v>29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f t="shared" si="12"/>
        <v>0</v>
      </c>
    </row>
    <row r="55" spans="1:9" x14ac:dyDescent="0.25">
      <c r="A55" s="3" t="s">
        <v>155</v>
      </c>
      <c r="B55" s="14" t="s">
        <v>31</v>
      </c>
      <c r="C55" s="17">
        <v>0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f t="shared" si="12"/>
        <v>0</v>
      </c>
    </row>
    <row r="56" spans="1:9" x14ac:dyDescent="0.25">
      <c r="A56" s="3" t="s">
        <v>156</v>
      </c>
      <c r="B56" s="14" t="s">
        <v>33</v>
      </c>
      <c r="C56" s="17">
        <v>0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f t="shared" si="12"/>
        <v>0</v>
      </c>
    </row>
    <row r="57" spans="1:9" ht="45" x14ac:dyDescent="0.25">
      <c r="A57" s="3" t="s">
        <v>157</v>
      </c>
      <c r="B57" s="13" t="s">
        <v>175</v>
      </c>
      <c r="C57" s="17">
        <f>C58+C59+C60+C61</f>
        <v>5</v>
      </c>
      <c r="D57" s="17">
        <f t="shared" ref="D57:H57" si="20">D58+D59+D60+D61</f>
        <v>5</v>
      </c>
      <c r="E57" s="17">
        <f t="shared" si="20"/>
        <v>5</v>
      </c>
      <c r="F57" s="17">
        <f t="shared" si="20"/>
        <v>0</v>
      </c>
      <c r="G57" s="17">
        <f t="shared" si="20"/>
        <v>0</v>
      </c>
      <c r="H57" s="17">
        <f t="shared" si="20"/>
        <v>0</v>
      </c>
      <c r="I57" s="17">
        <f>C57+D57+E57+F57+G57+H57</f>
        <v>15</v>
      </c>
    </row>
    <row r="58" spans="1:9" x14ac:dyDescent="0.25">
      <c r="A58" s="3" t="s">
        <v>158</v>
      </c>
      <c r="B58" s="14" t="s">
        <v>27</v>
      </c>
      <c r="C58" s="17">
        <v>5</v>
      </c>
      <c r="D58" s="17">
        <v>5</v>
      </c>
      <c r="E58" s="17">
        <v>5</v>
      </c>
      <c r="F58" s="17">
        <v>0</v>
      </c>
      <c r="G58" s="17">
        <v>0</v>
      </c>
      <c r="H58" s="17">
        <v>0</v>
      </c>
      <c r="I58" s="17">
        <f t="shared" ref="I58:I61" si="21">C58+D58+E58+F58+G58+H58</f>
        <v>15</v>
      </c>
    </row>
    <row r="59" spans="1:9" x14ac:dyDescent="0.25">
      <c r="A59" s="3" t="s">
        <v>159</v>
      </c>
      <c r="B59" s="14" t="s">
        <v>29</v>
      </c>
      <c r="C59" s="17">
        <v>0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f t="shared" si="21"/>
        <v>0</v>
      </c>
    </row>
    <row r="60" spans="1:9" x14ac:dyDescent="0.25">
      <c r="A60" s="3" t="s">
        <v>160</v>
      </c>
      <c r="B60" s="14" t="s">
        <v>31</v>
      </c>
      <c r="C60" s="17">
        <v>0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f t="shared" si="21"/>
        <v>0</v>
      </c>
    </row>
    <row r="61" spans="1:9" x14ac:dyDescent="0.25">
      <c r="A61" s="3" t="s">
        <v>161</v>
      </c>
      <c r="B61" s="14" t="s">
        <v>33</v>
      </c>
      <c r="C61" s="17">
        <v>0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f t="shared" si="21"/>
        <v>0</v>
      </c>
    </row>
    <row r="62" spans="1:9" ht="45" x14ac:dyDescent="0.25">
      <c r="A62" s="3" t="s">
        <v>169</v>
      </c>
      <c r="B62" s="13" t="s">
        <v>174</v>
      </c>
      <c r="C62" s="17">
        <f>C63+C64+C65+C66</f>
        <v>50</v>
      </c>
      <c r="D62" s="17">
        <f t="shared" ref="D62:H62" si="22">D63+D64+D65+D66</f>
        <v>30</v>
      </c>
      <c r="E62" s="17">
        <f t="shared" si="22"/>
        <v>30</v>
      </c>
      <c r="F62" s="17">
        <f t="shared" si="22"/>
        <v>0</v>
      </c>
      <c r="G62" s="17">
        <f t="shared" si="22"/>
        <v>0</v>
      </c>
      <c r="H62" s="17">
        <f t="shared" si="22"/>
        <v>0</v>
      </c>
      <c r="I62" s="17">
        <f>C62+D62+E62+F62+G62+H62</f>
        <v>110</v>
      </c>
    </row>
    <row r="63" spans="1:9" x14ac:dyDescent="0.25">
      <c r="A63" s="3" t="s">
        <v>170</v>
      </c>
      <c r="B63" s="14" t="s">
        <v>27</v>
      </c>
      <c r="C63" s="17">
        <v>50</v>
      </c>
      <c r="D63" s="17">
        <v>30</v>
      </c>
      <c r="E63" s="17">
        <v>30</v>
      </c>
      <c r="F63" s="17">
        <v>0</v>
      </c>
      <c r="G63" s="17">
        <v>0</v>
      </c>
      <c r="H63" s="17">
        <v>0</v>
      </c>
      <c r="I63" s="17">
        <f t="shared" ref="I63:I71" si="23">C63+D63+E63+F63+G63+H63</f>
        <v>110</v>
      </c>
    </row>
    <row r="64" spans="1:9" x14ac:dyDescent="0.25">
      <c r="A64" s="3" t="s">
        <v>171</v>
      </c>
      <c r="B64" s="14" t="s">
        <v>29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f t="shared" si="23"/>
        <v>0</v>
      </c>
    </row>
    <row r="65" spans="1:9" x14ac:dyDescent="0.25">
      <c r="A65" s="3" t="s">
        <v>172</v>
      </c>
      <c r="B65" s="14" t="s">
        <v>31</v>
      </c>
      <c r="C65" s="17">
        <v>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f t="shared" si="23"/>
        <v>0</v>
      </c>
    </row>
    <row r="66" spans="1:9" x14ac:dyDescent="0.25">
      <c r="A66" s="3" t="s">
        <v>173</v>
      </c>
      <c r="B66" s="14" t="s">
        <v>33</v>
      </c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f t="shared" si="23"/>
        <v>0</v>
      </c>
    </row>
    <row r="67" spans="1:9" ht="31.5" customHeight="1" x14ac:dyDescent="0.25">
      <c r="A67" s="3" t="s">
        <v>177</v>
      </c>
      <c r="B67" s="38" t="s">
        <v>120</v>
      </c>
      <c r="C67" s="17">
        <f>SUM(C68:C71)</f>
        <v>1854</v>
      </c>
      <c r="D67" s="17">
        <f t="shared" ref="D67:G67" si="24">SUM(D68:D71)</f>
        <v>1723</v>
      </c>
      <c r="E67" s="17">
        <f t="shared" si="24"/>
        <v>1723</v>
      </c>
      <c r="F67" s="17">
        <f t="shared" si="24"/>
        <v>0</v>
      </c>
      <c r="G67" s="17">
        <f t="shared" si="24"/>
        <v>0</v>
      </c>
      <c r="H67" s="17">
        <v>0</v>
      </c>
      <c r="I67" s="17">
        <f t="shared" si="23"/>
        <v>5300</v>
      </c>
    </row>
    <row r="68" spans="1:9" x14ac:dyDescent="0.25">
      <c r="A68" s="3" t="s">
        <v>178</v>
      </c>
      <c r="B68" s="39" t="s">
        <v>27</v>
      </c>
      <c r="C68" s="17">
        <v>1854</v>
      </c>
      <c r="D68" s="17">
        <v>1723</v>
      </c>
      <c r="E68" s="17">
        <v>1723</v>
      </c>
      <c r="F68" s="17">
        <v>0</v>
      </c>
      <c r="G68" s="17">
        <v>0</v>
      </c>
      <c r="H68" s="17">
        <v>0</v>
      </c>
      <c r="I68" s="17">
        <f t="shared" si="23"/>
        <v>5300</v>
      </c>
    </row>
    <row r="69" spans="1:9" x14ac:dyDescent="0.25">
      <c r="A69" s="3" t="s">
        <v>179</v>
      </c>
      <c r="B69" s="39" t="s">
        <v>29</v>
      </c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f t="shared" si="23"/>
        <v>0</v>
      </c>
    </row>
    <row r="70" spans="1:9" x14ac:dyDescent="0.25">
      <c r="A70" s="3" t="s">
        <v>180</v>
      </c>
      <c r="B70" s="39" t="s">
        <v>31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f t="shared" si="23"/>
        <v>0</v>
      </c>
    </row>
    <row r="71" spans="1:9" x14ac:dyDescent="0.25">
      <c r="A71" s="3" t="s">
        <v>181</v>
      </c>
      <c r="B71" s="39" t="s">
        <v>33</v>
      </c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f t="shared" si="23"/>
        <v>0</v>
      </c>
    </row>
  </sheetData>
  <mergeCells count="3">
    <mergeCell ref="A2:I2"/>
    <mergeCell ref="C3:I3"/>
    <mergeCell ref="G1:I1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Normal="100" zoomScaleSheetLayoutView="100" workbookViewId="0">
      <selection activeCell="D24" sqref="D24"/>
    </sheetView>
  </sheetViews>
  <sheetFormatPr defaultRowHeight="15" x14ac:dyDescent="0.25"/>
  <cols>
    <col min="2" max="2" width="69.5703125" customWidth="1"/>
    <col min="3" max="3" width="14.85546875" customWidth="1"/>
    <col min="4" max="4" width="14.5703125" customWidth="1"/>
    <col min="5" max="5" width="13" customWidth="1"/>
    <col min="6" max="6" width="13.85546875" customWidth="1"/>
    <col min="7" max="7" width="13.28515625" customWidth="1"/>
    <col min="8" max="8" width="12.42578125" customWidth="1"/>
    <col min="9" max="9" width="15.42578125" customWidth="1"/>
  </cols>
  <sheetData>
    <row r="1" spans="1:9" ht="55.5" customHeight="1" x14ac:dyDescent="0.25">
      <c r="A1" s="1"/>
      <c r="B1" s="1"/>
      <c r="C1" s="1"/>
      <c r="D1" s="1"/>
      <c r="E1" s="1"/>
      <c r="F1" s="1"/>
      <c r="G1" s="56" t="s">
        <v>73</v>
      </c>
      <c r="H1" s="56"/>
      <c r="I1" s="56"/>
    </row>
    <row r="2" spans="1:9" ht="40.5" customHeight="1" x14ac:dyDescent="0.25">
      <c r="A2" s="69" t="s">
        <v>72</v>
      </c>
      <c r="B2" s="62"/>
      <c r="C2" s="62"/>
      <c r="D2" s="62"/>
      <c r="E2" s="62"/>
      <c r="F2" s="62"/>
      <c r="G2" s="62"/>
      <c r="H2" s="62"/>
      <c r="I2" s="62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28.5" customHeight="1" x14ac:dyDescent="0.25">
      <c r="A4" s="28" t="s">
        <v>43</v>
      </c>
      <c r="B4" s="28" t="s">
        <v>79</v>
      </c>
      <c r="C4" s="57" t="s">
        <v>15</v>
      </c>
      <c r="D4" s="58"/>
      <c r="E4" s="58"/>
      <c r="F4" s="58"/>
      <c r="G4" s="58"/>
      <c r="H4" s="58"/>
      <c r="I4" s="59"/>
    </row>
    <row r="5" spans="1:9" x14ac:dyDescent="0.25">
      <c r="A5" s="29"/>
      <c r="B5" s="15"/>
      <c r="C5" s="2" t="s">
        <v>0</v>
      </c>
      <c r="D5" s="2" t="s">
        <v>1</v>
      </c>
      <c r="E5" s="2" t="s">
        <v>2</v>
      </c>
      <c r="F5" s="2" t="s">
        <v>3</v>
      </c>
      <c r="G5" s="2" t="s">
        <v>4</v>
      </c>
      <c r="H5" s="2" t="s">
        <v>5</v>
      </c>
      <c r="I5" s="2" t="s">
        <v>6</v>
      </c>
    </row>
    <row r="6" spans="1:9" x14ac:dyDescent="0.25">
      <c r="A6" s="16">
        <v>1</v>
      </c>
      <c r="B6" s="16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</row>
    <row r="7" spans="1:9" ht="48.75" customHeight="1" x14ac:dyDescent="0.25">
      <c r="A7" s="3">
        <v>1</v>
      </c>
      <c r="B7" s="13" t="s">
        <v>190</v>
      </c>
      <c r="C7" s="3">
        <f>C8+C9+C10+C11</f>
        <v>13274.4</v>
      </c>
      <c r="D7" s="3">
        <f t="shared" ref="D7:H7" si="0">D8+D9+D10+D11</f>
        <v>13635.5</v>
      </c>
      <c r="E7" s="17">
        <f t="shared" si="0"/>
        <v>13635.5</v>
      </c>
      <c r="F7" s="17">
        <f t="shared" si="0"/>
        <v>7565</v>
      </c>
      <c r="G7" s="17">
        <f t="shared" si="0"/>
        <v>7565</v>
      </c>
      <c r="H7" s="17">
        <f t="shared" si="0"/>
        <v>7565</v>
      </c>
      <c r="I7" s="3">
        <f>C7+D7+E7+F7+G7+H7</f>
        <v>63240.4</v>
      </c>
    </row>
    <row r="8" spans="1:9" x14ac:dyDescent="0.25">
      <c r="A8" s="3">
        <v>2</v>
      </c>
      <c r="B8" s="14" t="s">
        <v>9</v>
      </c>
      <c r="C8" s="17">
        <v>13274.4</v>
      </c>
      <c r="D8" s="17">
        <v>13635.5</v>
      </c>
      <c r="E8" s="17">
        <v>13635.5</v>
      </c>
      <c r="F8" s="17">
        <f t="shared" ref="F8:H8" si="1">F13</f>
        <v>7565</v>
      </c>
      <c r="G8" s="17">
        <f t="shared" si="1"/>
        <v>7565</v>
      </c>
      <c r="H8" s="17">
        <f t="shared" si="1"/>
        <v>7565</v>
      </c>
      <c r="I8" s="17">
        <f>C8+D8+E8+F8+G8+H8</f>
        <v>63240.4</v>
      </c>
    </row>
    <row r="9" spans="1:9" x14ac:dyDescent="0.25">
      <c r="A9" s="3">
        <v>3</v>
      </c>
      <c r="B9" s="14" t="s">
        <v>10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</row>
    <row r="10" spans="1:9" x14ac:dyDescent="0.25">
      <c r="A10" s="3">
        <v>4</v>
      </c>
      <c r="B10" s="14" t="s">
        <v>11</v>
      </c>
      <c r="C10" s="17">
        <f>C15</f>
        <v>0</v>
      </c>
      <c r="D10" s="17">
        <f>D15</f>
        <v>0</v>
      </c>
      <c r="E10" s="17">
        <f>E15</f>
        <v>0</v>
      </c>
      <c r="F10" s="17">
        <f t="shared" ref="F10:I10" si="2">F15</f>
        <v>0</v>
      </c>
      <c r="G10" s="17">
        <f t="shared" si="2"/>
        <v>0</v>
      </c>
      <c r="H10" s="17">
        <f t="shared" si="2"/>
        <v>0</v>
      </c>
      <c r="I10" s="17">
        <f t="shared" si="2"/>
        <v>0</v>
      </c>
    </row>
    <row r="11" spans="1:9" x14ac:dyDescent="0.25">
      <c r="A11" s="3">
        <v>5</v>
      </c>
      <c r="B11" s="14" t="s">
        <v>12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</row>
    <row r="12" spans="1:9" ht="41.25" customHeight="1" x14ac:dyDescent="0.25">
      <c r="A12" s="3">
        <v>6</v>
      </c>
      <c r="B12" s="13" t="s">
        <v>201</v>
      </c>
      <c r="C12" s="17">
        <f t="shared" ref="C12:H12" si="3">C13+C14+C15+C16</f>
        <v>13274.4</v>
      </c>
      <c r="D12" s="17">
        <f t="shared" si="3"/>
        <v>13635.5</v>
      </c>
      <c r="E12" s="17">
        <f t="shared" si="3"/>
        <v>13635.5</v>
      </c>
      <c r="F12" s="17">
        <f t="shared" si="3"/>
        <v>7565</v>
      </c>
      <c r="G12" s="17">
        <f t="shared" si="3"/>
        <v>7565</v>
      </c>
      <c r="H12" s="17">
        <f t="shared" si="3"/>
        <v>7565</v>
      </c>
      <c r="I12" s="17">
        <f>C12+D12+E12+F12+G12+H12</f>
        <v>63240.4</v>
      </c>
    </row>
    <row r="13" spans="1:9" ht="17.25" customHeight="1" x14ac:dyDescent="0.25">
      <c r="A13" s="3">
        <v>7</v>
      </c>
      <c r="B13" s="14" t="s">
        <v>9</v>
      </c>
      <c r="C13" s="17">
        <v>13274.4</v>
      </c>
      <c r="D13" s="17">
        <v>13635.5</v>
      </c>
      <c r="E13" s="17">
        <v>13635.5</v>
      </c>
      <c r="F13" s="17">
        <v>7565</v>
      </c>
      <c r="G13" s="17">
        <v>7565</v>
      </c>
      <c r="H13" s="17">
        <v>7565</v>
      </c>
      <c r="I13" s="17">
        <f>C13+D13+E13+F13+G13+H13</f>
        <v>63240.4</v>
      </c>
    </row>
    <row r="14" spans="1:9" x14ac:dyDescent="0.25">
      <c r="A14" s="3">
        <v>8</v>
      </c>
      <c r="B14" s="14" t="s">
        <v>10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f t="shared" ref="I14:I16" si="4">C14+D14+E14+F14+G14+H14</f>
        <v>0</v>
      </c>
    </row>
    <row r="15" spans="1:9" x14ac:dyDescent="0.25">
      <c r="A15" s="3">
        <v>9</v>
      </c>
      <c r="B15" s="14" t="s">
        <v>11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f t="shared" si="4"/>
        <v>0</v>
      </c>
    </row>
    <row r="16" spans="1:9" x14ac:dyDescent="0.25">
      <c r="A16" s="3">
        <v>10</v>
      </c>
      <c r="B16" s="14" t="s">
        <v>12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f t="shared" si="4"/>
        <v>0</v>
      </c>
    </row>
    <row r="17" spans="1:9" x14ac:dyDescent="0.25">
      <c r="A17" s="70" t="s">
        <v>80</v>
      </c>
      <c r="B17" s="71"/>
      <c r="C17" s="71"/>
      <c r="D17" s="71"/>
      <c r="E17" s="71"/>
      <c r="F17" s="71"/>
      <c r="G17" s="71"/>
      <c r="H17" s="71"/>
      <c r="I17" s="71"/>
    </row>
  </sheetData>
  <mergeCells count="4">
    <mergeCell ref="A2:I2"/>
    <mergeCell ref="C4:I4"/>
    <mergeCell ref="G1:I1"/>
    <mergeCell ref="A17:I17"/>
  </mergeCells>
  <pageMargins left="0.7" right="0.7" top="0.75" bottom="0.75" header="0.3" footer="0.3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view="pageBreakPreview" zoomScaleNormal="100" zoomScaleSheetLayoutView="100" workbookViewId="0">
      <selection activeCell="O22" sqref="O22"/>
    </sheetView>
  </sheetViews>
  <sheetFormatPr defaultRowHeight="15" x14ac:dyDescent="0.25"/>
  <cols>
    <col min="1" max="1" width="6" customWidth="1"/>
    <col min="2" max="2" width="36.7109375" customWidth="1"/>
    <col min="3" max="3" width="25" customWidth="1"/>
    <col min="4" max="4" width="26.85546875" customWidth="1"/>
    <col min="5" max="5" width="24.140625" customWidth="1"/>
  </cols>
  <sheetData>
    <row r="1" spans="1:11" s="19" customFormat="1" ht="42" customHeight="1" x14ac:dyDescent="0.25">
      <c r="A1" s="18"/>
      <c r="B1" s="18"/>
      <c r="C1" s="18"/>
      <c r="D1" s="18"/>
      <c r="E1" s="18"/>
      <c r="F1" s="18"/>
      <c r="G1" s="18"/>
      <c r="H1" s="56" t="s">
        <v>52</v>
      </c>
      <c r="I1" s="56"/>
      <c r="J1" s="56"/>
      <c r="K1" s="56"/>
    </row>
    <row r="2" spans="1:11" s="19" customFormat="1" ht="51" customHeight="1" x14ac:dyDescent="0.25">
      <c r="A2" s="86" t="s">
        <v>51</v>
      </c>
      <c r="B2" s="86"/>
      <c r="C2" s="86"/>
      <c r="D2" s="86"/>
      <c r="E2" s="86"/>
      <c r="F2" s="86"/>
      <c r="G2" s="86"/>
      <c r="H2" s="86"/>
      <c r="I2" s="86"/>
      <c r="J2" s="86"/>
      <c r="K2" s="86"/>
    </row>
    <row r="3" spans="1:11" s="19" customFormat="1" x14ac:dyDescent="0.25">
      <c r="A3" s="20"/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s="19" customFormat="1" ht="90" customHeight="1" x14ac:dyDescent="0.25">
      <c r="A4" s="50" t="s">
        <v>46</v>
      </c>
      <c r="B4" s="78" t="s">
        <v>47</v>
      </c>
      <c r="C4" s="78" t="s">
        <v>48</v>
      </c>
      <c r="D4" s="78" t="s">
        <v>49</v>
      </c>
      <c r="E4" s="78" t="s">
        <v>50</v>
      </c>
      <c r="F4" s="78" t="s">
        <v>15</v>
      </c>
      <c r="G4" s="78"/>
      <c r="H4" s="78"/>
      <c r="I4" s="78"/>
      <c r="J4" s="78"/>
      <c r="K4" s="78"/>
    </row>
    <row r="5" spans="1:11" s="19" customFormat="1" ht="33" customHeight="1" x14ac:dyDescent="0.25">
      <c r="A5" s="51"/>
      <c r="B5" s="78"/>
      <c r="C5" s="78"/>
      <c r="D5" s="78"/>
      <c r="E5" s="78"/>
      <c r="F5" s="21">
        <v>2025</v>
      </c>
      <c r="G5" s="21">
        <v>2026</v>
      </c>
      <c r="H5" s="21">
        <v>2027</v>
      </c>
      <c r="I5" s="21">
        <v>2028</v>
      </c>
      <c r="J5" s="21">
        <v>2029</v>
      </c>
      <c r="K5" s="21">
        <v>2030</v>
      </c>
    </row>
    <row r="6" spans="1:11" s="19" customFormat="1" x14ac:dyDescent="0.25">
      <c r="A6" s="21">
        <v>1</v>
      </c>
      <c r="B6" s="21">
        <v>2</v>
      </c>
      <c r="C6" s="21">
        <v>3</v>
      </c>
      <c r="D6" s="21">
        <v>4</v>
      </c>
      <c r="E6" s="21">
        <v>5</v>
      </c>
      <c r="F6" s="21">
        <v>6</v>
      </c>
      <c r="G6" s="21">
        <v>7</v>
      </c>
      <c r="H6" s="21">
        <v>8</v>
      </c>
      <c r="I6" s="21">
        <v>9</v>
      </c>
      <c r="J6" s="21">
        <v>10</v>
      </c>
      <c r="K6" s="21">
        <v>11</v>
      </c>
    </row>
    <row r="7" spans="1:11" s="19" customFormat="1" x14ac:dyDescent="0.25">
      <c r="A7" s="21">
        <v>1</v>
      </c>
      <c r="B7" s="80" t="s">
        <v>53</v>
      </c>
      <c r="C7" s="81"/>
      <c r="D7" s="81"/>
      <c r="E7" s="81"/>
      <c r="F7" s="81"/>
      <c r="G7" s="81"/>
      <c r="H7" s="81"/>
      <c r="I7" s="81"/>
      <c r="J7" s="81"/>
      <c r="K7" s="82"/>
    </row>
    <row r="8" spans="1:11" s="19" customFormat="1" ht="24.75" customHeight="1" x14ac:dyDescent="0.25">
      <c r="A8" s="22" t="s">
        <v>26</v>
      </c>
      <c r="B8" s="80" t="s">
        <v>21</v>
      </c>
      <c r="C8" s="81"/>
      <c r="D8" s="81"/>
      <c r="E8" s="82"/>
      <c r="F8" s="23">
        <f>F9+F13</f>
        <v>374.09999999999997</v>
      </c>
      <c r="G8" s="43">
        <f t="shared" ref="G8:K8" si="0">G9+G13</f>
        <v>0</v>
      </c>
      <c r="H8" s="43">
        <f t="shared" si="0"/>
        <v>0</v>
      </c>
      <c r="I8" s="43">
        <f t="shared" si="0"/>
        <v>300</v>
      </c>
      <c r="J8" s="43">
        <f t="shared" si="0"/>
        <v>300</v>
      </c>
      <c r="K8" s="43">
        <f t="shared" si="0"/>
        <v>300</v>
      </c>
    </row>
    <row r="9" spans="1:11" s="19" customFormat="1" ht="24.75" customHeight="1" x14ac:dyDescent="0.25">
      <c r="A9" s="74" t="s">
        <v>34</v>
      </c>
      <c r="B9" s="50" t="s">
        <v>202</v>
      </c>
      <c r="C9" s="50" t="s">
        <v>54</v>
      </c>
      <c r="D9" s="44" t="s">
        <v>74</v>
      </c>
      <c r="E9" s="50" t="s">
        <v>57</v>
      </c>
      <c r="F9" s="72">
        <v>290.89999999999998</v>
      </c>
      <c r="G9" s="72">
        <v>0</v>
      </c>
      <c r="H9" s="72">
        <v>0</v>
      </c>
      <c r="I9" s="72">
        <v>300</v>
      </c>
      <c r="J9" s="72">
        <v>300</v>
      </c>
      <c r="K9" s="72">
        <v>300</v>
      </c>
    </row>
    <row r="10" spans="1:11" s="19" customFormat="1" ht="142.5" customHeight="1" x14ac:dyDescent="0.25">
      <c r="A10" s="75"/>
      <c r="B10" s="51"/>
      <c r="C10" s="51"/>
      <c r="D10" s="44" t="s">
        <v>55</v>
      </c>
      <c r="E10" s="51"/>
      <c r="F10" s="73"/>
      <c r="G10" s="73"/>
      <c r="H10" s="73"/>
      <c r="I10" s="73"/>
      <c r="J10" s="73"/>
      <c r="K10" s="73"/>
    </row>
    <row r="11" spans="1:11" s="19" customFormat="1" ht="40.5" customHeight="1" x14ac:dyDescent="0.25">
      <c r="A11" s="74" t="s">
        <v>35</v>
      </c>
      <c r="B11" s="50" t="s">
        <v>203</v>
      </c>
      <c r="C11" s="50" t="s">
        <v>54</v>
      </c>
      <c r="D11" s="45" t="s">
        <v>74</v>
      </c>
      <c r="E11" s="50" t="s">
        <v>57</v>
      </c>
      <c r="F11" s="72">
        <v>42</v>
      </c>
      <c r="G11" s="72">
        <v>0</v>
      </c>
      <c r="H11" s="72">
        <v>0</v>
      </c>
      <c r="I11" s="72">
        <v>0</v>
      </c>
      <c r="J11" s="72">
        <v>0</v>
      </c>
      <c r="K11" s="72">
        <v>0</v>
      </c>
    </row>
    <row r="12" spans="1:11" s="19" customFormat="1" ht="142.5" customHeight="1" x14ac:dyDescent="0.25">
      <c r="A12" s="75"/>
      <c r="B12" s="51"/>
      <c r="C12" s="51"/>
      <c r="D12" s="45" t="s">
        <v>55</v>
      </c>
      <c r="E12" s="51"/>
      <c r="F12" s="73"/>
      <c r="G12" s="73"/>
      <c r="H12" s="73"/>
      <c r="I12" s="73"/>
      <c r="J12" s="73"/>
      <c r="K12" s="73"/>
    </row>
    <row r="13" spans="1:11" s="19" customFormat="1" ht="65.25" customHeight="1" x14ac:dyDescent="0.25">
      <c r="A13" s="74" t="s">
        <v>36</v>
      </c>
      <c r="B13" s="50" t="s">
        <v>191</v>
      </c>
      <c r="C13" s="50" t="s">
        <v>54</v>
      </c>
      <c r="D13" s="21" t="s">
        <v>74</v>
      </c>
      <c r="E13" s="50" t="s">
        <v>57</v>
      </c>
      <c r="F13" s="72">
        <v>83.2</v>
      </c>
      <c r="G13" s="72">
        <v>0</v>
      </c>
      <c r="H13" s="72">
        <v>0</v>
      </c>
      <c r="I13" s="72">
        <v>0</v>
      </c>
      <c r="J13" s="72">
        <v>0</v>
      </c>
      <c r="K13" s="72">
        <v>0</v>
      </c>
    </row>
    <row r="14" spans="1:11" s="19" customFormat="1" ht="108.75" customHeight="1" x14ac:dyDescent="0.25">
      <c r="A14" s="75"/>
      <c r="B14" s="51"/>
      <c r="C14" s="51"/>
      <c r="D14" s="21" t="s">
        <v>55</v>
      </c>
      <c r="E14" s="51"/>
      <c r="F14" s="73"/>
      <c r="G14" s="73"/>
      <c r="H14" s="73"/>
      <c r="I14" s="73"/>
      <c r="J14" s="73"/>
      <c r="K14" s="73"/>
    </row>
    <row r="15" spans="1:11" s="19" customFormat="1" ht="30.75" customHeight="1" x14ac:dyDescent="0.25">
      <c r="A15" s="22" t="s">
        <v>28</v>
      </c>
      <c r="B15" s="80" t="s">
        <v>56</v>
      </c>
      <c r="C15" s="81"/>
      <c r="D15" s="81"/>
      <c r="E15" s="82"/>
      <c r="F15" s="23">
        <f>F16+F18+F20+F23+F25+F27+F29+F31+F33+F35+F37+F39</f>
        <v>22255.300000000003</v>
      </c>
      <c r="G15" s="43">
        <f>G16+G18+G20+G23+G25+G27+G29+G31+G33+G35+G37+G39</f>
        <v>13179.400000000001</v>
      </c>
      <c r="H15" s="43">
        <f t="shared" ref="H15:K15" si="1">H16+H18+H20+H23+H25+H27+H29+H31+H33+H35+H37+H39</f>
        <v>13179.400000000001</v>
      </c>
      <c r="I15" s="43">
        <f t="shared" si="1"/>
        <v>7999.3</v>
      </c>
      <c r="J15" s="43">
        <f t="shared" si="1"/>
        <v>7999.3</v>
      </c>
      <c r="K15" s="43">
        <f t="shared" si="1"/>
        <v>7999.3</v>
      </c>
    </row>
    <row r="16" spans="1:11" s="19" customFormat="1" ht="52.5" customHeight="1" x14ac:dyDescent="0.25">
      <c r="A16" s="74" t="s">
        <v>38</v>
      </c>
      <c r="B16" s="50" t="s">
        <v>113</v>
      </c>
      <c r="C16" s="50" t="s">
        <v>59</v>
      </c>
      <c r="D16" s="26" t="s">
        <v>74</v>
      </c>
      <c r="E16" s="60" t="s">
        <v>58</v>
      </c>
      <c r="F16" s="72">
        <v>832.5</v>
      </c>
      <c r="G16" s="72">
        <v>530</v>
      </c>
      <c r="H16" s="72">
        <v>530</v>
      </c>
      <c r="I16" s="72">
        <v>270</v>
      </c>
      <c r="J16" s="72">
        <v>270</v>
      </c>
      <c r="K16" s="72">
        <v>270</v>
      </c>
    </row>
    <row r="17" spans="1:11" ht="114.75" customHeight="1" x14ac:dyDescent="0.25">
      <c r="A17" s="75"/>
      <c r="B17" s="51"/>
      <c r="C17" s="51"/>
      <c r="D17" s="21" t="s">
        <v>55</v>
      </c>
      <c r="E17" s="61"/>
      <c r="F17" s="73"/>
      <c r="G17" s="73"/>
      <c r="H17" s="73"/>
      <c r="I17" s="73"/>
      <c r="J17" s="73"/>
      <c r="K17" s="73"/>
    </row>
    <row r="18" spans="1:11" ht="39.75" customHeight="1" x14ac:dyDescent="0.25">
      <c r="A18" s="74" t="s">
        <v>39</v>
      </c>
      <c r="B18" s="50" t="s">
        <v>114</v>
      </c>
      <c r="C18" s="50" t="s">
        <v>60</v>
      </c>
      <c r="D18" s="26" t="s">
        <v>74</v>
      </c>
      <c r="E18" s="50" t="s">
        <v>61</v>
      </c>
      <c r="F18" s="72">
        <v>5900</v>
      </c>
      <c r="G18" s="72">
        <v>6000</v>
      </c>
      <c r="H18" s="72">
        <v>6000</v>
      </c>
      <c r="I18" s="72">
        <v>1300</v>
      </c>
      <c r="J18" s="72">
        <v>1300</v>
      </c>
      <c r="K18" s="72">
        <v>1300</v>
      </c>
    </row>
    <row r="19" spans="1:11" ht="70.5" customHeight="1" x14ac:dyDescent="0.25">
      <c r="A19" s="75"/>
      <c r="B19" s="51"/>
      <c r="C19" s="51"/>
      <c r="D19" s="21" t="s">
        <v>55</v>
      </c>
      <c r="E19" s="51"/>
      <c r="F19" s="73"/>
      <c r="G19" s="73"/>
      <c r="H19" s="73"/>
      <c r="I19" s="73"/>
      <c r="J19" s="73"/>
      <c r="K19" s="73"/>
    </row>
    <row r="20" spans="1:11" ht="54.75" customHeight="1" x14ac:dyDescent="0.25">
      <c r="A20" s="74" t="s">
        <v>40</v>
      </c>
      <c r="B20" s="50" t="s">
        <v>115</v>
      </c>
      <c r="C20" s="50" t="s">
        <v>62</v>
      </c>
      <c r="D20" s="21" t="s">
        <v>74</v>
      </c>
      <c r="E20" s="60" t="s">
        <v>63</v>
      </c>
      <c r="F20" s="24">
        <f>F21+F22</f>
        <v>11141.7</v>
      </c>
      <c r="G20" s="24">
        <f t="shared" ref="G20:K20" si="2">G21+G22</f>
        <v>3628</v>
      </c>
      <c r="H20" s="24">
        <f t="shared" si="2"/>
        <v>3628</v>
      </c>
      <c r="I20" s="24">
        <f t="shared" si="2"/>
        <v>680.30000000000007</v>
      </c>
      <c r="J20" s="24">
        <f t="shared" si="2"/>
        <v>680.30000000000007</v>
      </c>
      <c r="K20" s="24">
        <f t="shared" si="2"/>
        <v>680.30000000000007</v>
      </c>
    </row>
    <row r="21" spans="1:11" ht="78.75" customHeight="1" x14ac:dyDescent="0.25">
      <c r="A21" s="83"/>
      <c r="B21" s="84"/>
      <c r="C21" s="84"/>
      <c r="D21" s="26" t="s">
        <v>55</v>
      </c>
      <c r="E21" s="85"/>
      <c r="F21" s="23">
        <v>164.7</v>
      </c>
      <c r="G21" s="23">
        <v>53.6</v>
      </c>
      <c r="H21" s="23">
        <v>53.6</v>
      </c>
      <c r="I21" s="23">
        <v>10.199999999999999</v>
      </c>
      <c r="J21" s="23">
        <v>10.199999999999999</v>
      </c>
      <c r="K21" s="23">
        <v>10.199999999999999</v>
      </c>
    </row>
    <row r="22" spans="1:11" ht="190.5" customHeight="1" x14ac:dyDescent="0.25">
      <c r="A22" s="75"/>
      <c r="B22" s="51"/>
      <c r="C22" s="51"/>
      <c r="D22" s="26" t="s">
        <v>75</v>
      </c>
      <c r="E22" s="61"/>
      <c r="F22" s="23">
        <v>10977</v>
      </c>
      <c r="G22" s="23">
        <v>3574.4</v>
      </c>
      <c r="H22" s="25">
        <v>3574.4</v>
      </c>
      <c r="I22" s="25">
        <v>670.1</v>
      </c>
      <c r="J22" s="25">
        <v>670.1</v>
      </c>
      <c r="K22" s="25">
        <v>670.1</v>
      </c>
    </row>
    <row r="23" spans="1:11" ht="42.75" customHeight="1" x14ac:dyDescent="0.25">
      <c r="A23" s="74" t="s">
        <v>41</v>
      </c>
      <c r="B23" s="50" t="s">
        <v>162</v>
      </c>
      <c r="C23" s="50" t="s">
        <v>64</v>
      </c>
      <c r="D23" s="27" t="s">
        <v>74</v>
      </c>
      <c r="E23" s="60" t="s">
        <v>65</v>
      </c>
      <c r="F23" s="72">
        <v>50</v>
      </c>
      <c r="G23" s="72">
        <v>50</v>
      </c>
      <c r="H23" s="72">
        <v>50</v>
      </c>
      <c r="I23" s="72">
        <v>10</v>
      </c>
      <c r="J23" s="72">
        <v>10</v>
      </c>
      <c r="K23" s="72">
        <v>10</v>
      </c>
    </row>
    <row r="24" spans="1:11" ht="75" x14ac:dyDescent="0.25">
      <c r="A24" s="75"/>
      <c r="B24" s="51"/>
      <c r="C24" s="51"/>
      <c r="D24" s="21" t="s">
        <v>55</v>
      </c>
      <c r="E24" s="61"/>
      <c r="F24" s="73"/>
      <c r="G24" s="73"/>
      <c r="H24" s="73"/>
      <c r="I24" s="73"/>
      <c r="J24" s="73"/>
      <c r="K24" s="73"/>
    </row>
    <row r="25" spans="1:11" ht="35.25" customHeight="1" x14ac:dyDescent="0.25">
      <c r="A25" s="74" t="s">
        <v>66</v>
      </c>
      <c r="B25" s="50" t="s">
        <v>183</v>
      </c>
      <c r="C25" s="50" t="s">
        <v>67</v>
      </c>
      <c r="D25" s="41" t="s">
        <v>74</v>
      </c>
      <c r="E25" s="60" t="s">
        <v>68</v>
      </c>
      <c r="F25" s="72">
        <v>216.7</v>
      </c>
      <c r="G25" s="72">
        <v>216.7</v>
      </c>
      <c r="H25" s="72">
        <v>216.7</v>
      </c>
      <c r="I25" s="72">
        <v>302</v>
      </c>
      <c r="J25" s="72">
        <v>302</v>
      </c>
      <c r="K25" s="72">
        <v>302</v>
      </c>
    </row>
    <row r="26" spans="1:11" ht="81.75" customHeight="1" x14ac:dyDescent="0.25">
      <c r="A26" s="75"/>
      <c r="B26" s="51"/>
      <c r="C26" s="51"/>
      <c r="D26" s="41" t="s">
        <v>55</v>
      </c>
      <c r="E26" s="61"/>
      <c r="F26" s="73"/>
      <c r="G26" s="73"/>
      <c r="H26" s="73"/>
      <c r="I26" s="73"/>
      <c r="J26" s="73"/>
      <c r="K26" s="73"/>
    </row>
    <row r="27" spans="1:11" ht="81.75" customHeight="1" x14ac:dyDescent="0.25">
      <c r="A27" s="74" t="s">
        <v>69</v>
      </c>
      <c r="B27" s="50" t="s">
        <v>182</v>
      </c>
      <c r="C27" s="50" t="s">
        <v>67</v>
      </c>
      <c r="D27" s="44" t="s">
        <v>74</v>
      </c>
      <c r="E27" s="60" t="s">
        <v>68</v>
      </c>
      <c r="F27" s="72">
        <v>400</v>
      </c>
      <c r="G27" s="72">
        <v>216.7</v>
      </c>
      <c r="H27" s="72">
        <v>216.7</v>
      </c>
      <c r="I27" s="72">
        <v>302</v>
      </c>
      <c r="J27" s="72">
        <v>302</v>
      </c>
      <c r="K27" s="72">
        <v>302</v>
      </c>
    </row>
    <row r="28" spans="1:11" ht="81.75" customHeight="1" x14ac:dyDescent="0.25">
      <c r="A28" s="75"/>
      <c r="B28" s="51"/>
      <c r="C28" s="51"/>
      <c r="D28" s="44" t="s">
        <v>55</v>
      </c>
      <c r="E28" s="61"/>
      <c r="F28" s="73"/>
      <c r="G28" s="73"/>
      <c r="H28" s="73"/>
      <c r="I28" s="73"/>
      <c r="J28" s="73"/>
      <c r="K28" s="73"/>
    </row>
    <row r="29" spans="1:11" ht="37.5" customHeight="1" x14ac:dyDescent="0.25">
      <c r="A29" s="74" t="s">
        <v>98</v>
      </c>
      <c r="B29" s="50" t="s">
        <v>192</v>
      </c>
      <c r="C29" s="50" t="s">
        <v>67</v>
      </c>
      <c r="D29" s="27" t="s">
        <v>74</v>
      </c>
      <c r="E29" s="60" t="s">
        <v>68</v>
      </c>
      <c r="F29" s="72">
        <v>375</v>
      </c>
      <c r="G29" s="72">
        <v>0</v>
      </c>
      <c r="H29" s="72">
        <v>0</v>
      </c>
      <c r="I29" s="72">
        <v>0</v>
      </c>
      <c r="J29" s="72">
        <v>0</v>
      </c>
      <c r="K29" s="72">
        <v>0</v>
      </c>
    </row>
    <row r="30" spans="1:11" ht="75" x14ac:dyDescent="0.25">
      <c r="A30" s="75"/>
      <c r="B30" s="51"/>
      <c r="C30" s="51"/>
      <c r="D30" s="21" t="s">
        <v>55</v>
      </c>
      <c r="E30" s="61"/>
      <c r="F30" s="73"/>
      <c r="G30" s="73"/>
      <c r="H30" s="73"/>
      <c r="I30" s="73"/>
      <c r="J30" s="73"/>
      <c r="K30" s="73"/>
    </row>
    <row r="31" spans="1:11" ht="39.75" customHeight="1" x14ac:dyDescent="0.25">
      <c r="A31" s="74" t="s">
        <v>99</v>
      </c>
      <c r="B31" s="50" t="s">
        <v>163</v>
      </c>
      <c r="C31" s="50" t="s">
        <v>70</v>
      </c>
      <c r="D31" s="27" t="s">
        <v>74</v>
      </c>
      <c r="E31" s="60" t="s">
        <v>81</v>
      </c>
      <c r="F31" s="72">
        <v>220</v>
      </c>
      <c r="G31" s="72">
        <v>100</v>
      </c>
      <c r="H31" s="72">
        <v>100</v>
      </c>
      <c r="I31" s="72">
        <v>5135</v>
      </c>
      <c r="J31" s="72">
        <v>5135</v>
      </c>
      <c r="K31" s="72">
        <v>5135</v>
      </c>
    </row>
    <row r="32" spans="1:11" ht="96" customHeight="1" x14ac:dyDescent="0.25">
      <c r="A32" s="75"/>
      <c r="B32" s="51"/>
      <c r="C32" s="51"/>
      <c r="D32" s="21" t="s">
        <v>55</v>
      </c>
      <c r="E32" s="61"/>
      <c r="F32" s="73"/>
      <c r="G32" s="73"/>
      <c r="H32" s="73"/>
      <c r="I32" s="73"/>
      <c r="J32" s="73"/>
      <c r="K32" s="73"/>
    </row>
    <row r="33" spans="1:11" s="36" customFormat="1" ht="30" customHeight="1" x14ac:dyDescent="0.25">
      <c r="A33" s="77" t="s">
        <v>100</v>
      </c>
      <c r="B33" s="78" t="s">
        <v>116</v>
      </c>
      <c r="C33" s="78" t="s">
        <v>70</v>
      </c>
      <c r="D33" s="37" t="s">
        <v>74</v>
      </c>
      <c r="E33" s="79" t="s">
        <v>81</v>
      </c>
      <c r="F33" s="76">
        <v>1210.4000000000001</v>
      </c>
      <c r="G33" s="76">
        <v>680</v>
      </c>
      <c r="H33" s="76">
        <v>680</v>
      </c>
      <c r="I33" s="76">
        <v>0</v>
      </c>
      <c r="J33" s="76">
        <v>0</v>
      </c>
      <c r="K33" s="76">
        <v>0</v>
      </c>
    </row>
    <row r="34" spans="1:11" s="36" customFormat="1" ht="117.75" customHeight="1" x14ac:dyDescent="0.25">
      <c r="A34" s="77"/>
      <c r="B34" s="78"/>
      <c r="C34" s="78"/>
      <c r="D34" s="37" t="s">
        <v>55</v>
      </c>
      <c r="E34" s="79"/>
      <c r="F34" s="76"/>
      <c r="G34" s="76"/>
      <c r="H34" s="76"/>
      <c r="I34" s="76"/>
      <c r="J34" s="76"/>
      <c r="K34" s="76"/>
    </row>
    <row r="35" spans="1:11" s="36" customFormat="1" ht="30" customHeight="1" x14ac:dyDescent="0.25">
      <c r="A35" s="77" t="s">
        <v>101</v>
      </c>
      <c r="B35" s="78" t="s">
        <v>117</v>
      </c>
      <c r="C35" s="78" t="s">
        <v>70</v>
      </c>
      <c r="D35" s="32" t="s">
        <v>74</v>
      </c>
      <c r="E35" s="78" t="s">
        <v>81</v>
      </c>
      <c r="F35" s="76">
        <v>5</v>
      </c>
      <c r="G35" s="76">
        <v>5</v>
      </c>
      <c r="H35" s="76">
        <v>5</v>
      </c>
      <c r="I35" s="76">
        <v>0</v>
      </c>
      <c r="J35" s="76">
        <v>0</v>
      </c>
      <c r="K35" s="76">
        <v>0</v>
      </c>
    </row>
    <row r="36" spans="1:11" s="36" customFormat="1" ht="123.75" customHeight="1" x14ac:dyDescent="0.25">
      <c r="A36" s="77"/>
      <c r="B36" s="78"/>
      <c r="C36" s="78"/>
      <c r="D36" s="32" t="s">
        <v>55</v>
      </c>
      <c r="E36" s="78"/>
      <c r="F36" s="76"/>
      <c r="G36" s="76"/>
      <c r="H36" s="76"/>
      <c r="I36" s="76"/>
      <c r="J36" s="76"/>
      <c r="K36" s="76"/>
    </row>
    <row r="37" spans="1:11" s="36" customFormat="1" ht="45" customHeight="1" x14ac:dyDescent="0.25">
      <c r="A37" s="77" t="s">
        <v>184</v>
      </c>
      <c r="B37" s="78" t="s">
        <v>118</v>
      </c>
      <c r="C37" s="78" t="s">
        <v>70</v>
      </c>
      <c r="D37" s="32" t="s">
        <v>74</v>
      </c>
      <c r="E37" s="78" t="s">
        <v>81</v>
      </c>
      <c r="F37" s="76">
        <v>50</v>
      </c>
      <c r="G37" s="76">
        <v>30</v>
      </c>
      <c r="H37" s="76">
        <v>30</v>
      </c>
      <c r="I37" s="76">
        <v>0</v>
      </c>
      <c r="J37" s="76">
        <v>0</v>
      </c>
      <c r="K37" s="76">
        <v>0</v>
      </c>
    </row>
    <row r="38" spans="1:11" s="36" customFormat="1" ht="107.25" customHeight="1" x14ac:dyDescent="0.25">
      <c r="A38" s="77"/>
      <c r="B38" s="78"/>
      <c r="C38" s="78"/>
      <c r="D38" s="32" t="s">
        <v>55</v>
      </c>
      <c r="E38" s="78"/>
      <c r="F38" s="76"/>
      <c r="G38" s="76"/>
      <c r="H38" s="76"/>
      <c r="I38" s="76"/>
      <c r="J38" s="76"/>
      <c r="K38" s="76"/>
    </row>
    <row r="39" spans="1:11" s="36" customFormat="1" ht="63.75" customHeight="1" x14ac:dyDescent="0.25">
      <c r="A39" s="77" t="s">
        <v>204</v>
      </c>
      <c r="B39" s="78" t="s">
        <v>119</v>
      </c>
      <c r="C39" s="78" t="s">
        <v>70</v>
      </c>
      <c r="D39" s="41" t="s">
        <v>74</v>
      </c>
      <c r="E39" s="78" t="s">
        <v>81</v>
      </c>
      <c r="F39" s="76">
        <v>1854</v>
      </c>
      <c r="G39" s="76">
        <v>1723</v>
      </c>
      <c r="H39" s="76">
        <v>1723</v>
      </c>
      <c r="I39" s="76">
        <v>0</v>
      </c>
      <c r="J39" s="76">
        <v>0</v>
      </c>
      <c r="K39" s="76">
        <v>0</v>
      </c>
    </row>
    <row r="40" spans="1:11" s="36" customFormat="1" ht="76.5" customHeight="1" x14ac:dyDescent="0.25">
      <c r="A40" s="77"/>
      <c r="B40" s="78"/>
      <c r="C40" s="78"/>
      <c r="D40" s="41" t="s">
        <v>55</v>
      </c>
      <c r="E40" s="78"/>
      <c r="F40" s="76"/>
      <c r="G40" s="76"/>
      <c r="H40" s="76"/>
      <c r="I40" s="76"/>
      <c r="J40" s="76"/>
      <c r="K40" s="76"/>
    </row>
  </sheetData>
  <mergeCells count="155">
    <mergeCell ref="B11:B12"/>
    <mergeCell ref="C11:C12"/>
    <mergeCell ref="E11:E12"/>
    <mergeCell ref="F11:F12"/>
    <mergeCell ref="G11:G12"/>
    <mergeCell ref="H11:H12"/>
    <mergeCell ref="I11:I12"/>
    <mergeCell ref="J11:J12"/>
    <mergeCell ref="K11:K12"/>
    <mergeCell ref="K25:K26"/>
    <mergeCell ref="A39:A40"/>
    <mergeCell ref="B39:B40"/>
    <mergeCell ref="C39:C40"/>
    <mergeCell ref="F39:F40"/>
    <mergeCell ref="G39:G40"/>
    <mergeCell ref="H39:H40"/>
    <mergeCell ref="E39:E40"/>
    <mergeCell ref="I39:I40"/>
    <mergeCell ref="J39:J40"/>
    <mergeCell ref="K39:K40"/>
    <mergeCell ref="A25:A26"/>
    <mergeCell ref="B25:B26"/>
    <mergeCell ref="C25:C26"/>
    <mergeCell ref="E25:E26"/>
    <mergeCell ref="F25:F26"/>
    <mergeCell ref="G25:G26"/>
    <mergeCell ref="H25:H26"/>
    <mergeCell ref="I25:I26"/>
    <mergeCell ref="J25:J26"/>
    <mergeCell ref="G29:G30"/>
    <mergeCell ref="H29:H30"/>
    <mergeCell ref="I29:I30"/>
    <mergeCell ref="J29:J30"/>
    <mergeCell ref="H1:K1"/>
    <mergeCell ref="E13:E14"/>
    <mergeCell ref="F13:F14"/>
    <mergeCell ref="G13:G14"/>
    <mergeCell ref="H13:H14"/>
    <mergeCell ref="I13:I14"/>
    <mergeCell ref="J13:J14"/>
    <mergeCell ref="B7:K7"/>
    <mergeCell ref="B8:E8"/>
    <mergeCell ref="K13:K14"/>
    <mergeCell ref="A2:K2"/>
    <mergeCell ref="A4:A5"/>
    <mergeCell ref="B4:B5"/>
    <mergeCell ref="C4:C5"/>
    <mergeCell ref="D4:D5"/>
    <mergeCell ref="E4:E5"/>
    <mergeCell ref="F4:K4"/>
    <mergeCell ref="A13:A14"/>
    <mergeCell ref="B13:B14"/>
    <mergeCell ref="C13:C14"/>
    <mergeCell ref="A9:A10"/>
    <mergeCell ref="B9:B10"/>
    <mergeCell ref="C9:C10"/>
    <mergeCell ref="A11:A12"/>
    <mergeCell ref="B15:E15"/>
    <mergeCell ref="A16:A17"/>
    <mergeCell ref="B16:B17"/>
    <mergeCell ref="C16:C17"/>
    <mergeCell ref="E16:E17"/>
    <mergeCell ref="J16:J17"/>
    <mergeCell ref="K16:K17"/>
    <mergeCell ref="A20:A22"/>
    <mergeCell ref="B20:B22"/>
    <mergeCell ref="C20:C22"/>
    <mergeCell ref="E20:E22"/>
    <mergeCell ref="G18:G19"/>
    <mergeCell ref="H18:H19"/>
    <mergeCell ref="I18:I19"/>
    <mergeCell ref="F16:F17"/>
    <mergeCell ref="G16:G17"/>
    <mergeCell ref="H16:H17"/>
    <mergeCell ref="I16:I17"/>
    <mergeCell ref="C23:C24"/>
    <mergeCell ref="E23:E24"/>
    <mergeCell ref="F23:F24"/>
    <mergeCell ref="J18:J19"/>
    <mergeCell ref="K18:K19"/>
    <mergeCell ref="A18:A19"/>
    <mergeCell ref="B18:B19"/>
    <mergeCell ref="C18:C19"/>
    <mergeCell ref="E18:E19"/>
    <mergeCell ref="F18:F19"/>
    <mergeCell ref="K29:K30"/>
    <mergeCell ref="A29:A30"/>
    <mergeCell ref="B29:B30"/>
    <mergeCell ref="C29:C30"/>
    <mergeCell ref="E29:E30"/>
    <mergeCell ref="F29:F30"/>
    <mergeCell ref="G31:G32"/>
    <mergeCell ref="H31:H32"/>
    <mergeCell ref="I31:I32"/>
    <mergeCell ref="J31:J32"/>
    <mergeCell ref="K31:K32"/>
    <mergeCell ref="A31:A32"/>
    <mergeCell ref="B31:B32"/>
    <mergeCell ref="C31:C32"/>
    <mergeCell ref="E31:E32"/>
    <mergeCell ref="F31:F32"/>
    <mergeCell ref="G33:G34"/>
    <mergeCell ref="H33:H34"/>
    <mergeCell ref="I33:I34"/>
    <mergeCell ref="J33:J34"/>
    <mergeCell ref="K33:K34"/>
    <mergeCell ref="A33:A34"/>
    <mergeCell ref="B33:B34"/>
    <mergeCell ref="C33:C34"/>
    <mergeCell ref="E33:E34"/>
    <mergeCell ref="F33:F34"/>
    <mergeCell ref="G35:G36"/>
    <mergeCell ref="H35:H36"/>
    <mergeCell ref="I35:I36"/>
    <mergeCell ref="J35:J36"/>
    <mergeCell ref="K35:K36"/>
    <mergeCell ref="E35:E36"/>
    <mergeCell ref="C35:C36"/>
    <mergeCell ref="B35:B36"/>
    <mergeCell ref="A35:A36"/>
    <mergeCell ref="F35:F36"/>
    <mergeCell ref="G37:G38"/>
    <mergeCell ref="H37:H38"/>
    <mergeCell ref="I37:I38"/>
    <mergeCell ref="J37:J38"/>
    <mergeCell ref="K37:K38"/>
    <mergeCell ref="A37:A38"/>
    <mergeCell ref="B37:B38"/>
    <mergeCell ref="C37:C38"/>
    <mergeCell ref="E37:E38"/>
    <mergeCell ref="F37:F38"/>
    <mergeCell ref="E9:E10"/>
    <mergeCell ref="F9:F10"/>
    <mergeCell ref="G9:G10"/>
    <mergeCell ref="H9:H10"/>
    <mergeCell ref="I9:I10"/>
    <mergeCell ref="J9:J10"/>
    <mergeCell ref="K9:K10"/>
    <mergeCell ref="A27:A28"/>
    <mergeCell ref="B27:B28"/>
    <mergeCell ref="C27:C28"/>
    <mergeCell ref="E27:E28"/>
    <mergeCell ref="F27:F28"/>
    <mergeCell ref="G27:G28"/>
    <mergeCell ref="H27:H28"/>
    <mergeCell ref="I27:I28"/>
    <mergeCell ref="J27:J28"/>
    <mergeCell ref="K27:K28"/>
    <mergeCell ref="G23:G24"/>
    <mergeCell ref="H23:H24"/>
    <mergeCell ref="I23:I24"/>
    <mergeCell ref="J23:J24"/>
    <mergeCell ref="K23:K24"/>
    <mergeCell ref="A23:A24"/>
    <mergeCell ref="B23:B24"/>
  </mergeCells>
  <pageMargins left="0.7" right="0.7" top="0.75" bottom="0.75" header="0.3" footer="0.3"/>
  <pageSetup paperSize="9" scale="62" orientation="landscape" r:id="rId1"/>
  <rowBreaks count="3" manualBreakCount="3">
    <brk id="14" max="16383" man="1"/>
    <brk id="22" max="16383" man="1"/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Финансовое обеспечение МП</vt:lpstr>
      <vt:lpstr>1Финансовое обеспечение проекта</vt:lpstr>
      <vt:lpstr>2Финансовое обеспечение </vt:lpstr>
      <vt:lpstr>Финансовое обесп 2 процесса</vt:lpstr>
      <vt:lpstr>Характеристика МП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2025-06-05T06:28:30Z</cp:lastPrinted>
  <dcterms:created xsi:type="dcterms:W3CDTF">2024-08-28T05:21:30Z</dcterms:created>
  <dcterms:modified xsi:type="dcterms:W3CDTF">2025-06-05T06:30:22Z</dcterms:modified>
</cp:coreProperties>
</file>