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User\Desktop\Мои Документы\ПОСТАНОВЛЕНИЯ администрации\2024\"/>
    </mc:Choice>
  </mc:AlternateContent>
  <bookViews>
    <workbookView xWindow="0" yWindow="0" windowWidth="28800" windowHeight="11730"/>
  </bookViews>
  <sheets>
    <sheet name="таблица 2 к Порядку истина " sheetId="5" r:id="rId1"/>
    <sheet name="Лист2" sheetId="2" r:id="rId2"/>
    <sheet name="Лист3" sheetId="3" r:id="rId3"/>
  </sheets>
  <definedNames>
    <definedName name="_xlnm.Print_Titles" localSheetId="0">'таблица 2 к Порядку истина '!$10:$10</definedName>
    <definedName name="_xlnm.Print_Area" localSheetId="0">'таблица 2 к Порядку истина '!$A$1:$J$2185</definedName>
  </definedNames>
  <calcPr calcId="162913"/>
</workbook>
</file>

<file path=xl/calcChain.xml><?xml version="1.0" encoding="utf-8"?>
<calcChain xmlns="http://schemas.openxmlformats.org/spreadsheetml/2006/main">
  <c r="F844" i="5" l="1"/>
  <c r="F843" i="5" s="1"/>
  <c r="J902" i="5"/>
  <c r="J901" i="5"/>
  <c r="J900" i="5"/>
  <c r="J899" i="5"/>
  <c r="I898" i="5"/>
  <c r="H898" i="5"/>
  <c r="G898" i="5"/>
  <c r="F898" i="5"/>
  <c r="E898" i="5"/>
  <c r="J897" i="5"/>
  <c r="J896" i="5"/>
  <c r="J895" i="5"/>
  <c r="J894" i="5"/>
  <c r="I893" i="5"/>
  <c r="H893" i="5"/>
  <c r="G893" i="5"/>
  <c r="F893" i="5"/>
  <c r="E893" i="5"/>
  <c r="J892" i="5"/>
  <c r="J891" i="5"/>
  <c r="J890" i="5"/>
  <c r="J889" i="5"/>
  <c r="I888" i="5"/>
  <c r="H888" i="5"/>
  <c r="G888" i="5"/>
  <c r="F888" i="5"/>
  <c r="E888" i="5"/>
  <c r="E903" i="5"/>
  <c r="F903" i="5"/>
  <c r="G903" i="5"/>
  <c r="H903" i="5"/>
  <c r="I903" i="5"/>
  <c r="J904" i="5"/>
  <c r="J905" i="5"/>
  <c r="J906" i="5"/>
  <c r="J907" i="5"/>
  <c r="J1077" i="5"/>
  <c r="J1076" i="5"/>
  <c r="J1075" i="5"/>
  <c r="J1074" i="5"/>
  <c r="I1073" i="5"/>
  <c r="H1073" i="5"/>
  <c r="G1073" i="5"/>
  <c r="F1073" i="5"/>
  <c r="E1073" i="5"/>
  <c r="E1068" i="5"/>
  <c r="E1063" i="5"/>
  <c r="E928" i="5"/>
  <c r="F2023" i="5"/>
  <c r="F2021" i="5"/>
  <c r="F2006" i="5"/>
  <c r="F2001" i="5"/>
  <c r="F1474" i="5"/>
  <c r="F996" i="5"/>
  <c r="J1069" i="5"/>
  <c r="J1070" i="5"/>
  <c r="J1071" i="5"/>
  <c r="J1072" i="5"/>
  <c r="I1068" i="5"/>
  <c r="H1068" i="5"/>
  <c r="G1068" i="5"/>
  <c r="F1068" i="5"/>
  <c r="F1058" i="5"/>
  <c r="F1063" i="5"/>
  <c r="J1064" i="5"/>
  <c r="J1065" i="5"/>
  <c r="J1066" i="5"/>
  <c r="J1067" i="5"/>
  <c r="I1063" i="5"/>
  <c r="H1063" i="5"/>
  <c r="G1063" i="5"/>
  <c r="E1079" i="5"/>
  <c r="F1079" i="5"/>
  <c r="G1079" i="5"/>
  <c r="H1079" i="5"/>
  <c r="I1079" i="5"/>
  <c r="E1080" i="5"/>
  <c r="F1080" i="5"/>
  <c r="G1080" i="5"/>
  <c r="H1080" i="5"/>
  <c r="I1080" i="5"/>
  <c r="E1081" i="5"/>
  <c r="F1081" i="5"/>
  <c r="G1081" i="5"/>
  <c r="H1081" i="5"/>
  <c r="I1081" i="5"/>
  <c r="E1082" i="5"/>
  <c r="F1082" i="5"/>
  <c r="G1082" i="5"/>
  <c r="H1082" i="5"/>
  <c r="I1082" i="5"/>
  <c r="F1124" i="5"/>
  <c r="F1129" i="5"/>
  <c r="F1119" i="5"/>
  <c r="F1114" i="5"/>
  <c r="F1109" i="5"/>
  <c r="F1104" i="5"/>
  <c r="F1099" i="5"/>
  <c r="F1113" i="5"/>
  <c r="F816" i="5"/>
  <c r="F814" i="5"/>
  <c r="F923" i="5"/>
  <c r="F928" i="5"/>
  <c r="J928" i="5" s="1"/>
  <c r="F769" i="5"/>
  <c r="J929" i="5"/>
  <c r="J930" i="5"/>
  <c r="J931" i="5"/>
  <c r="J932" i="5"/>
  <c r="J903" i="5" l="1"/>
  <c r="J898" i="5"/>
  <c r="J888" i="5"/>
  <c r="F764" i="5"/>
  <c r="J1068" i="5"/>
  <c r="J893" i="5"/>
  <c r="I1078" i="5"/>
  <c r="J1073" i="5"/>
  <c r="J1063" i="5"/>
  <c r="J1082" i="5"/>
  <c r="H1078" i="5"/>
  <c r="J1079" i="5"/>
  <c r="J1080" i="5"/>
  <c r="F1078" i="5"/>
  <c r="J1081" i="5"/>
  <c r="G1078" i="5"/>
  <c r="E1078" i="5"/>
  <c r="F2026" i="5"/>
  <c r="F1988" i="5"/>
  <c r="F258" i="5"/>
  <c r="J1078" i="5" l="1"/>
  <c r="F305" i="5"/>
  <c r="G240" i="5"/>
  <c r="G258" i="5"/>
  <c r="E769" i="5"/>
  <c r="E1486" i="5" l="1"/>
  <c r="E1484" i="5"/>
  <c r="E1481" i="5"/>
  <c r="E318" i="5"/>
  <c r="E319" i="5"/>
  <c r="E320" i="5"/>
  <c r="E321" i="5"/>
  <c r="E13" i="5"/>
  <c r="E14" i="5"/>
  <c r="E24" i="5" s="1"/>
  <c r="E15" i="5"/>
  <c r="E25" i="5" s="1"/>
  <c r="E16" i="5"/>
  <c r="E26" i="5" s="1"/>
  <c r="E17" i="5"/>
  <c r="E27" i="5"/>
  <c r="E32" i="5"/>
  <c r="E37" i="5"/>
  <c r="E43" i="5"/>
  <c r="E44" i="5"/>
  <c r="E45" i="5"/>
  <c r="E46" i="5"/>
  <c r="E47" i="5"/>
  <c r="E52" i="5"/>
  <c r="E57" i="5"/>
  <c r="E63" i="5"/>
  <c r="E64" i="5"/>
  <c r="E65" i="5"/>
  <c r="E66" i="5"/>
  <c r="E68" i="5"/>
  <c r="E69" i="5"/>
  <c r="E70" i="5"/>
  <c r="E71" i="5"/>
  <c r="E73" i="5"/>
  <c r="E708" i="5" s="1"/>
  <c r="E74" i="5"/>
  <c r="E709" i="5" s="1"/>
  <c r="E75" i="5"/>
  <c r="E76" i="5"/>
  <c r="E711" i="5" s="1"/>
  <c r="E78" i="5"/>
  <c r="E79" i="5"/>
  <c r="E80" i="5"/>
  <c r="E81" i="5"/>
  <c r="E83" i="5"/>
  <c r="E713" i="5" s="1"/>
  <c r="E84" i="5"/>
  <c r="E714" i="5" s="1"/>
  <c r="E85" i="5"/>
  <c r="E715" i="5" s="1"/>
  <c r="E86" i="5"/>
  <c r="E716" i="5" s="1"/>
  <c r="E2109" i="5" s="1"/>
  <c r="E88" i="5"/>
  <c r="E718" i="5" s="1"/>
  <c r="E89" i="5"/>
  <c r="E719" i="5" s="1"/>
  <c r="E90" i="5"/>
  <c r="E720" i="5" s="1"/>
  <c r="E91" i="5"/>
  <c r="E721" i="5" s="1"/>
  <c r="E93" i="5"/>
  <c r="E723" i="5" s="1"/>
  <c r="E94" i="5"/>
  <c r="E724" i="5" s="1"/>
  <c r="E95" i="5"/>
  <c r="E725" i="5" s="1"/>
  <c r="E96" i="5"/>
  <c r="E726" i="5" s="1"/>
  <c r="E98" i="5"/>
  <c r="E728" i="5" s="1"/>
  <c r="E99" i="5"/>
  <c r="E100" i="5"/>
  <c r="E101" i="5"/>
  <c r="E103" i="5"/>
  <c r="E733" i="5" s="1"/>
  <c r="E104" i="5"/>
  <c r="E734" i="5" s="1"/>
  <c r="E105" i="5"/>
  <c r="E735" i="5" s="1"/>
  <c r="E106" i="5"/>
  <c r="E736" i="5" s="1"/>
  <c r="E108" i="5"/>
  <c r="E738" i="5" s="1"/>
  <c r="E109" i="5"/>
  <c r="E739" i="5" s="1"/>
  <c r="E110" i="5"/>
  <c r="E740" i="5" s="1"/>
  <c r="E111" i="5"/>
  <c r="E741" i="5" s="1"/>
  <c r="E113" i="5"/>
  <c r="E743" i="5" s="1"/>
  <c r="E114" i="5"/>
  <c r="E744" i="5" s="1"/>
  <c r="E115" i="5"/>
  <c r="E745" i="5" s="1"/>
  <c r="E116" i="5"/>
  <c r="E746" i="5" s="1"/>
  <c r="E118" i="5"/>
  <c r="E748" i="5" s="1"/>
  <c r="E119" i="5"/>
  <c r="E749" i="5" s="1"/>
  <c r="E120" i="5"/>
  <c r="E121" i="5"/>
  <c r="E751" i="5" s="1"/>
  <c r="E123" i="5"/>
  <c r="E124" i="5"/>
  <c r="E127" i="5"/>
  <c r="E132" i="5"/>
  <c r="E137" i="5"/>
  <c r="E142" i="5"/>
  <c r="E148" i="5"/>
  <c r="E149" i="5"/>
  <c r="E150" i="5"/>
  <c r="E151" i="5"/>
  <c r="E152" i="5"/>
  <c r="E157" i="5"/>
  <c r="E162" i="5"/>
  <c r="E167" i="5"/>
  <c r="E172" i="5"/>
  <c r="E177" i="5"/>
  <c r="E182" i="5"/>
  <c r="E187" i="5"/>
  <c r="E192" i="5"/>
  <c r="E197" i="5"/>
  <c r="E202" i="5"/>
  <c r="E208" i="5"/>
  <c r="E209" i="5"/>
  <c r="E210" i="5"/>
  <c r="E211" i="5"/>
  <c r="E212" i="5"/>
  <c r="E217" i="5"/>
  <c r="E223" i="5"/>
  <c r="E224" i="5"/>
  <c r="E225" i="5"/>
  <c r="E226" i="5"/>
  <c r="E227" i="5"/>
  <c r="E232" i="5"/>
  <c r="E238" i="5"/>
  <c r="E239" i="5"/>
  <c r="E240" i="5"/>
  <c r="E241" i="5"/>
  <c r="E243" i="5"/>
  <c r="E244" i="5"/>
  <c r="E245" i="5"/>
  <c r="E246" i="5"/>
  <c r="E247" i="5"/>
  <c r="E253" i="5"/>
  <c r="E254" i="5"/>
  <c r="E255" i="5"/>
  <c r="E256" i="5"/>
  <c r="E258" i="5"/>
  <c r="E259" i="5"/>
  <c r="E260" i="5"/>
  <c r="E705" i="5" s="1"/>
  <c r="E261" i="5"/>
  <c r="E267" i="5"/>
  <c r="E272" i="5"/>
  <c r="E277" i="5"/>
  <c r="E283" i="5"/>
  <c r="E284" i="5"/>
  <c r="E285" i="5"/>
  <c r="E286" i="5"/>
  <c r="E287" i="5"/>
  <c r="E292" i="5"/>
  <c r="E298" i="5"/>
  <c r="E299" i="5"/>
  <c r="E300" i="5"/>
  <c r="E301" i="5"/>
  <c r="E302" i="5"/>
  <c r="E307" i="5"/>
  <c r="E317" i="5" s="1"/>
  <c r="E322" i="5"/>
  <c r="E327" i="5"/>
  <c r="E333" i="5"/>
  <c r="E334" i="5"/>
  <c r="E335" i="5"/>
  <c r="E336" i="5"/>
  <c r="E337" i="5"/>
  <c r="E342" i="5"/>
  <c r="E348" i="5"/>
  <c r="E349" i="5"/>
  <c r="E350" i="5"/>
  <c r="E351" i="5"/>
  <c r="E352" i="5"/>
  <c r="E357" i="5"/>
  <c r="E363" i="5"/>
  <c r="E364" i="5"/>
  <c r="E365" i="5"/>
  <c r="E366" i="5"/>
  <c r="E368" i="5"/>
  <c r="E369" i="5"/>
  <c r="E370" i="5"/>
  <c r="E371" i="5"/>
  <c r="E373" i="5"/>
  <c r="E374" i="5"/>
  <c r="E375" i="5"/>
  <c r="E376" i="5"/>
  <c r="E378" i="5"/>
  <c r="E379" i="5"/>
  <c r="E380" i="5"/>
  <c r="E381" i="5"/>
  <c r="E383" i="5"/>
  <c r="E384" i="5"/>
  <c r="E385" i="5"/>
  <c r="E386" i="5"/>
  <c r="E387" i="5"/>
  <c r="E392" i="5"/>
  <c r="E397" i="5"/>
  <c r="E403" i="5"/>
  <c r="E404" i="5"/>
  <c r="E405" i="5"/>
  <c r="E406" i="5"/>
  <c r="E408" i="5"/>
  <c r="E409" i="5"/>
  <c r="E410" i="5"/>
  <c r="E411" i="5"/>
  <c r="E413" i="5"/>
  <c r="E414" i="5"/>
  <c r="E415" i="5"/>
  <c r="E416" i="5"/>
  <c r="E418" i="5"/>
  <c r="E419" i="5"/>
  <c r="E420" i="5"/>
  <c r="E421" i="5"/>
  <c r="E422" i="5"/>
  <c r="E427" i="5"/>
  <c r="E433" i="5"/>
  <c r="E434" i="5"/>
  <c r="E435" i="5"/>
  <c r="E436" i="5"/>
  <c r="E438" i="5"/>
  <c r="E439" i="5"/>
  <c r="E440" i="5"/>
  <c r="E441" i="5"/>
  <c r="E443" i="5"/>
  <c r="E444" i="5"/>
  <c r="E445" i="5"/>
  <c r="E446" i="5"/>
  <c r="E448" i="5"/>
  <c r="E449" i="5"/>
  <c r="E450" i="5"/>
  <c r="E455" i="5" s="1"/>
  <c r="E451" i="5"/>
  <c r="E453" i="5"/>
  <c r="E454" i="5"/>
  <c r="E457" i="5"/>
  <c r="E462" i="5"/>
  <c r="E467" i="5"/>
  <c r="E473" i="5"/>
  <c r="E474" i="5"/>
  <c r="E475" i="5"/>
  <c r="E476" i="5"/>
  <c r="E477" i="5"/>
  <c r="E482" i="5"/>
  <c r="E488" i="5"/>
  <c r="E489" i="5"/>
  <c r="E490" i="5"/>
  <c r="E491" i="5"/>
  <c r="E492" i="5"/>
  <c r="E497" i="5"/>
  <c r="E502" i="5"/>
  <c r="E508" i="5"/>
  <c r="E509" i="5"/>
  <c r="E510" i="5"/>
  <c r="E511" i="5"/>
  <c r="E512" i="5"/>
  <c r="E517" i="5"/>
  <c r="E522" i="5"/>
  <c r="E528" i="5"/>
  <c r="E529" i="5"/>
  <c r="E530" i="5"/>
  <c r="E531" i="5"/>
  <c r="E532" i="5"/>
  <c r="E537" i="5"/>
  <c r="E543" i="5"/>
  <c r="E544" i="5"/>
  <c r="E545" i="5"/>
  <c r="E546" i="5"/>
  <c r="E548" i="5"/>
  <c r="E549" i="5"/>
  <c r="E550" i="5"/>
  <c r="E551" i="5"/>
  <c r="E552" i="5"/>
  <c r="E558" i="5"/>
  <c r="E559" i="5"/>
  <c r="E560" i="5"/>
  <c r="E561" i="5"/>
  <c r="E567" i="5"/>
  <c r="E572" i="5"/>
  <c r="E577" i="5"/>
  <c r="E583" i="5"/>
  <c r="E584" i="5"/>
  <c r="E585" i="5"/>
  <c r="E586" i="5"/>
  <c r="E587" i="5"/>
  <c r="E592" i="5"/>
  <c r="E598" i="5"/>
  <c r="E599" i="5"/>
  <c r="E600" i="5"/>
  <c r="E601" i="5"/>
  <c r="E602" i="5"/>
  <c r="E607" i="5"/>
  <c r="E612" i="5"/>
  <c r="E618" i="5"/>
  <c r="E619" i="5"/>
  <c r="E620" i="5"/>
  <c r="E621" i="5"/>
  <c r="E623" i="5"/>
  <c r="E633" i="5" s="1"/>
  <c r="E624" i="5"/>
  <c r="E634" i="5" s="1"/>
  <c r="E625" i="5"/>
  <c r="E635" i="5" s="1"/>
  <c r="E626" i="5"/>
  <c r="E636" i="5" s="1"/>
  <c r="E627" i="5"/>
  <c r="E637" i="5"/>
  <c r="E642" i="5"/>
  <c r="E648" i="5"/>
  <c r="E649" i="5"/>
  <c r="E650" i="5"/>
  <c r="E651" i="5"/>
  <c r="E652" i="5"/>
  <c r="E657" i="5"/>
  <c r="E662" i="5"/>
  <c r="E668" i="5"/>
  <c r="E669" i="5"/>
  <c r="E670" i="5"/>
  <c r="E671" i="5"/>
  <c r="E672" i="5"/>
  <c r="E677" i="5"/>
  <c r="E683" i="5"/>
  <c r="E684" i="5"/>
  <c r="E685" i="5"/>
  <c r="E686" i="5"/>
  <c r="E687" i="5"/>
  <c r="E710" i="5"/>
  <c r="E729" i="5"/>
  <c r="E730" i="5"/>
  <c r="E731" i="5"/>
  <c r="E750" i="5"/>
  <c r="E752" i="5"/>
  <c r="E764" i="5"/>
  <c r="E765" i="5"/>
  <c r="E766" i="5"/>
  <c r="E767" i="5"/>
  <c r="E770" i="5"/>
  <c r="E771" i="5"/>
  <c r="E772" i="5"/>
  <c r="E775" i="5"/>
  <c r="E776" i="5"/>
  <c r="E777" i="5"/>
  <c r="E780" i="5"/>
  <c r="E781" i="5"/>
  <c r="E782" i="5"/>
  <c r="E784" i="5"/>
  <c r="E785" i="5"/>
  <c r="E1530" i="5" s="1"/>
  <c r="E786" i="5"/>
  <c r="E787" i="5"/>
  <c r="E1532" i="5" s="1"/>
  <c r="E788" i="5"/>
  <c r="E793" i="5"/>
  <c r="E798" i="5"/>
  <c r="E803" i="5"/>
  <c r="E808" i="5"/>
  <c r="E813" i="5"/>
  <c r="E818" i="5"/>
  <c r="E828" i="5"/>
  <c r="E834" i="5"/>
  <c r="E839" i="5"/>
  <c r="E838" i="5" s="1"/>
  <c r="E843" i="5"/>
  <c r="E848" i="5"/>
  <c r="E853" i="5"/>
  <c r="E858" i="5"/>
  <c r="E863" i="5"/>
  <c r="E868" i="5"/>
  <c r="E873" i="5"/>
  <c r="E878" i="5"/>
  <c r="E885" i="5"/>
  <c r="E886" i="5"/>
  <c r="E887" i="5"/>
  <c r="E909" i="5"/>
  <c r="E908" i="5" s="1"/>
  <c r="E915" i="5"/>
  <c r="E916" i="5"/>
  <c r="E917" i="5"/>
  <c r="E918" i="5"/>
  <c r="E923" i="5"/>
  <c r="E939" i="5"/>
  <c r="E940" i="5"/>
  <c r="E1510" i="5" s="1"/>
  <c r="E941" i="5"/>
  <c r="E942" i="5"/>
  <c r="E953" i="5"/>
  <c r="E958" i="5"/>
  <c r="E963" i="5"/>
  <c r="E968" i="5"/>
  <c r="E973" i="5"/>
  <c r="E978" i="5"/>
  <c r="E983" i="5"/>
  <c r="E998" i="5"/>
  <c r="E1003" i="5"/>
  <c r="E1009" i="5"/>
  <c r="E1010" i="5"/>
  <c r="E995" i="5" s="1"/>
  <c r="E1011" i="5"/>
  <c r="E996" i="5" s="1"/>
  <c r="E1012" i="5"/>
  <c r="E997" i="5" s="1"/>
  <c r="E1013" i="5"/>
  <c r="E1018" i="5"/>
  <c r="E1023" i="5"/>
  <c r="E1028" i="5"/>
  <c r="E1033" i="5"/>
  <c r="E1038" i="5"/>
  <c r="E1043" i="5"/>
  <c r="E1048" i="5"/>
  <c r="E1053" i="5"/>
  <c r="E1058" i="5"/>
  <c r="E1084" i="5"/>
  <c r="E1085" i="5"/>
  <c r="E1135" i="5" s="1"/>
  <c r="E1086" i="5"/>
  <c r="E1087" i="5"/>
  <c r="E1088" i="5"/>
  <c r="E1094" i="5"/>
  <c r="E1095" i="5"/>
  <c r="E950" i="5" s="1"/>
  <c r="E1096" i="5"/>
  <c r="E951" i="5" s="1"/>
  <c r="E1097" i="5"/>
  <c r="E952" i="5" s="1"/>
  <c r="E1098" i="5"/>
  <c r="E1103" i="5"/>
  <c r="E1108" i="5"/>
  <c r="E1113" i="5"/>
  <c r="E1118" i="5"/>
  <c r="E1123" i="5"/>
  <c r="E1128" i="5"/>
  <c r="E1138" i="5"/>
  <c r="E1143" i="5"/>
  <c r="E1148" i="5"/>
  <c r="E1163" i="5"/>
  <c r="E1168" i="5"/>
  <c r="E1173" i="5"/>
  <c r="E1178" i="5"/>
  <c r="E1184" i="5"/>
  <c r="E1185" i="5"/>
  <c r="E1186" i="5"/>
  <c r="E1187" i="5"/>
  <c r="E1218" i="5"/>
  <c r="E1223" i="5"/>
  <c r="E1228" i="5"/>
  <c r="E1233" i="5"/>
  <c r="E1238" i="5"/>
  <c r="E1243" i="5"/>
  <c r="E1248" i="5"/>
  <c r="E1253" i="5"/>
  <c r="E1259" i="5"/>
  <c r="E1260" i="5"/>
  <c r="E1261" i="5"/>
  <c r="E1271" i="5" s="1"/>
  <c r="E1262" i="5"/>
  <c r="E1272" i="5" s="1"/>
  <c r="E1263" i="5"/>
  <c r="E1270" i="5"/>
  <c r="E1273" i="5"/>
  <c r="E1278" i="5"/>
  <c r="E1283" i="5"/>
  <c r="E1288" i="5"/>
  <c r="E1294" i="5"/>
  <c r="E1295" i="5"/>
  <c r="E1296" i="5"/>
  <c r="E1297" i="5"/>
  <c r="E1298" i="5"/>
  <c r="E1303" i="5"/>
  <c r="E1309" i="5"/>
  <c r="E1310" i="5"/>
  <c r="E1525" i="5" s="1"/>
  <c r="E2122" i="5" s="1"/>
  <c r="E1311" i="5"/>
  <c r="E1312" i="5"/>
  <c r="E1314" i="5"/>
  <c r="E1534" i="5" s="1"/>
  <c r="E2126" i="5" s="1"/>
  <c r="E1315" i="5"/>
  <c r="E1316" i="5"/>
  <c r="E1536" i="5" s="1"/>
  <c r="E2128" i="5" s="1"/>
  <c r="E1317" i="5"/>
  <c r="E1537" i="5" s="1"/>
  <c r="E2129" i="5" s="1"/>
  <c r="E1319" i="5"/>
  <c r="E1320" i="5"/>
  <c r="E1321" i="5"/>
  <c r="E1322" i="5"/>
  <c r="E1323" i="5"/>
  <c r="E1328" i="5"/>
  <c r="E1334" i="5"/>
  <c r="E1335" i="5"/>
  <c r="E1336" i="5"/>
  <c r="E1337" i="5"/>
  <c r="E1338" i="5"/>
  <c r="E1343" i="5"/>
  <c r="E1349" i="5"/>
  <c r="E1350" i="5"/>
  <c r="E1351" i="5"/>
  <c r="E1352" i="5"/>
  <c r="E1353" i="5"/>
  <c r="E1358" i="5"/>
  <c r="E1364" i="5"/>
  <c r="E1365" i="5"/>
  <c r="E1366" i="5"/>
  <c r="E1367" i="5"/>
  <c r="E1368" i="5"/>
  <c r="E1373" i="5"/>
  <c r="E1379" i="5"/>
  <c r="E1574" i="5" s="1"/>
  <c r="E2131" i="5" s="1"/>
  <c r="E1380" i="5"/>
  <c r="E1575" i="5" s="1"/>
  <c r="E2132" i="5" s="1"/>
  <c r="E1381" i="5"/>
  <c r="E1576" i="5" s="1"/>
  <c r="E2133" i="5" s="1"/>
  <c r="E1382" i="5"/>
  <c r="E1577" i="5" s="1"/>
  <c r="E1384" i="5"/>
  <c r="E1385" i="5"/>
  <c r="E1386" i="5"/>
  <c r="E1387" i="5"/>
  <c r="E1389" i="5"/>
  <c r="E1579" i="5" s="1"/>
  <c r="E2136" i="5" s="1"/>
  <c r="E1390" i="5"/>
  <c r="E1580" i="5" s="1"/>
  <c r="E2137" i="5" s="1"/>
  <c r="E1391" i="5"/>
  <c r="E1581" i="5" s="1"/>
  <c r="E2138" i="5" s="1"/>
  <c r="E1392" i="5"/>
  <c r="E1582" i="5" s="1"/>
  <c r="E2139" i="5" s="1"/>
  <c r="E1394" i="5"/>
  <c r="E1395" i="5"/>
  <c r="E1396" i="5"/>
  <c r="E1397" i="5"/>
  <c r="E1398" i="5"/>
  <c r="E1403" i="5"/>
  <c r="E1409" i="5"/>
  <c r="E1410" i="5"/>
  <c r="E1411" i="5"/>
  <c r="E1412" i="5"/>
  <c r="E1413" i="5"/>
  <c r="E1418" i="5"/>
  <c r="E1424" i="5"/>
  <c r="E1425" i="5"/>
  <c r="E1426" i="5"/>
  <c r="E1427" i="5"/>
  <c r="E1428" i="5"/>
  <c r="E1433" i="5"/>
  <c r="E1439" i="5"/>
  <c r="E1440" i="5"/>
  <c r="E1441" i="5"/>
  <c r="E1442" i="5"/>
  <c r="E1443" i="5"/>
  <c r="E1448" i="5"/>
  <c r="E1453" i="5"/>
  <c r="E1459" i="5"/>
  <c r="E1460" i="5"/>
  <c r="E1461" i="5"/>
  <c r="E1462" i="5"/>
  <c r="E1464" i="5"/>
  <c r="E1470" i="5"/>
  <c r="E1465" i="5" s="1"/>
  <c r="E1471" i="5"/>
  <c r="E1466" i="5" s="1"/>
  <c r="E1472" i="5"/>
  <c r="E1467" i="5" s="1"/>
  <c r="E1474" i="5"/>
  <c r="E1475" i="5"/>
  <c r="E1476" i="5"/>
  <c r="E1477" i="5"/>
  <c r="E1488" i="5"/>
  <c r="E1498" i="5"/>
  <c r="E1512" i="5"/>
  <c r="E1529" i="5"/>
  <c r="E1531" i="5"/>
  <c r="E1535" i="5"/>
  <c r="E2127" i="5" s="1"/>
  <c r="E1539" i="5"/>
  <c r="E1540" i="5"/>
  <c r="E2142" i="5" s="1"/>
  <c r="E1541" i="5"/>
  <c r="E2143" i="5" s="1"/>
  <c r="E1542" i="5"/>
  <c r="E1544" i="5"/>
  <c r="E1545" i="5"/>
  <c r="E1546" i="5"/>
  <c r="E1547" i="5"/>
  <c r="E1549" i="5"/>
  <c r="E1550" i="5"/>
  <c r="E1551" i="5"/>
  <c r="E2153" i="5" s="1"/>
  <c r="E1552" i="5"/>
  <c r="E1553" i="5"/>
  <c r="E1554" i="5"/>
  <c r="E1555" i="5"/>
  <c r="E2157" i="5" s="1"/>
  <c r="E1556" i="5"/>
  <c r="E1557" i="5"/>
  <c r="E2159" i="5" s="1"/>
  <c r="E1559" i="5"/>
  <c r="E1560" i="5"/>
  <c r="E2162" i="5" s="1"/>
  <c r="E1561" i="5"/>
  <c r="E1562" i="5"/>
  <c r="E2164" i="5" s="1"/>
  <c r="E1564" i="5"/>
  <c r="E1565" i="5"/>
  <c r="E1566" i="5"/>
  <c r="E2168" i="5" s="1"/>
  <c r="E1567" i="5"/>
  <c r="E2169" i="5" s="1"/>
  <c r="E1569" i="5"/>
  <c r="E1570" i="5"/>
  <c r="E1571" i="5"/>
  <c r="E2173" i="5" s="1"/>
  <c r="E1572" i="5"/>
  <c r="E2174" i="5" s="1"/>
  <c r="E1589" i="5"/>
  <c r="E1594" i="5"/>
  <c r="E1599" i="5"/>
  <c r="E1605" i="5"/>
  <c r="E1606" i="5"/>
  <c r="E1607" i="5"/>
  <c r="E1608" i="5"/>
  <c r="E1609" i="5"/>
  <c r="E1614" i="5"/>
  <c r="E1620" i="5"/>
  <c r="E1621" i="5"/>
  <c r="E1622" i="5"/>
  <c r="E1623" i="5"/>
  <c r="E1624" i="5"/>
  <c r="E1629" i="5"/>
  <c r="E1635" i="5"/>
  <c r="E1636" i="5"/>
  <c r="E1637" i="5"/>
  <c r="E1638" i="5"/>
  <c r="E1639" i="5"/>
  <c r="E1644" i="5"/>
  <c r="E1650" i="5"/>
  <c r="E1651" i="5"/>
  <c r="E1652" i="5"/>
  <c r="E1653" i="5"/>
  <c r="E1654" i="5"/>
  <c r="E1659" i="5"/>
  <c r="E1665" i="5"/>
  <c r="E1666" i="5"/>
  <c r="E1667" i="5"/>
  <c r="E1668" i="5"/>
  <c r="E1669" i="5"/>
  <c r="E1674" i="5"/>
  <c r="E1680" i="5"/>
  <c r="E1681" i="5"/>
  <c r="E1682" i="5"/>
  <c r="E1683" i="5"/>
  <c r="E1684" i="5"/>
  <c r="E1689" i="5"/>
  <c r="E1695" i="5"/>
  <c r="E1696" i="5"/>
  <c r="E1697" i="5"/>
  <c r="E1698" i="5"/>
  <c r="E1699" i="5"/>
  <c r="E1704" i="5"/>
  <c r="E1710" i="5"/>
  <c r="E1711" i="5"/>
  <c r="E1712" i="5"/>
  <c r="E1713" i="5"/>
  <c r="E1714" i="5"/>
  <c r="E1719" i="5"/>
  <c r="E1725" i="5"/>
  <c r="E1726" i="5"/>
  <c r="E1727" i="5"/>
  <c r="E1728" i="5"/>
  <c r="E1729" i="5"/>
  <c r="E1734" i="5"/>
  <c r="E1740" i="5"/>
  <c r="E1741" i="5"/>
  <c r="E1742" i="5"/>
  <c r="E1743" i="5"/>
  <c r="E1744" i="5"/>
  <c r="E1749" i="5"/>
  <c r="E1755" i="5"/>
  <c r="E1756" i="5"/>
  <c r="E1757" i="5"/>
  <c r="E1758" i="5"/>
  <c r="E1759" i="5"/>
  <c r="E1764" i="5"/>
  <c r="E1770" i="5"/>
  <c r="E1771" i="5"/>
  <c r="E1772" i="5"/>
  <c r="E1773" i="5"/>
  <c r="E1774" i="5"/>
  <c r="E1779" i="5"/>
  <c r="E1785" i="5"/>
  <c r="E1786" i="5"/>
  <c r="E1787" i="5"/>
  <c r="E1788" i="5"/>
  <c r="E1789" i="5"/>
  <c r="E1794" i="5"/>
  <c r="E1800" i="5"/>
  <c r="E1801" i="5"/>
  <c r="E1802" i="5"/>
  <c r="E1803" i="5"/>
  <c r="E1804" i="5"/>
  <c r="E1809" i="5"/>
  <c r="E1815" i="5"/>
  <c r="E1816" i="5"/>
  <c r="E1817" i="5"/>
  <c r="E1818" i="5"/>
  <c r="E1819" i="5"/>
  <c r="E1824" i="5"/>
  <c r="E1830" i="5"/>
  <c r="E1831" i="5"/>
  <c r="E1832" i="5"/>
  <c r="E1833" i="5"/>
  <c r="E1834" i="5"/>
  <c r="E1839" i="5"/>
  <c r="E1845" i="5"/>
  <c r="E1846" i="5"/>
  <c r="E1847" i="5"/>
  <c r="E1848" i="5"/>
  <c r="E1849" i="5"/>
  <c r="E1854" i="5"/>
  <c r="E1860" i="5"/>
  <c r="E1861" i="5"/>
  <c r="E1862" i="5"/>
  <c r="E1863" i="5"/>
  <c r="E1864" i="5"/>
  <c r="E1869" i="5"/>
  <c r="E1875" i="5"/>
  <c r="E1876" i="5"/>
  <c r="E1877" i="5"/>
  <c r="E1878" i="5"/>
  <c r="E1879" i="5"/>
  <c r="E1884" i="5"/>
  <c r="E1890" i="5"/>
  <c r="E1891" i="5"/>
  <c r="E1892" i="5"/>
  <c r="E1893" i="5"/>
  <c r="E1899" i="5"/>
  <c r="E1905" i="5"/>
  <c r="E1906" i="5"/>
  <c r="E1907" i="5"/>
  <c r="E1908" i="5"/>
  <c r="E1909" i="5"/>
  <c r="E1914" i="5"/>
  <c r="E1920" i="5"/>
  <c r="E1921" i="5"/>
  <c r="E1922" i="5"/>
  <c r="E1923" i="5"/>
  <c r="E1924" i="5"/>
  <c r="E1929" i="5"/>
  <c r="E1935" i="5"/>
  <c r="E1936" i="5"/>
  <c r="E1937" i="5"/>
  <c r="E1938" i="5"/>
  <c r="E1940" i="5"/>
  <c r="E1941" i="5"/>
  <c r="E1942" i="5"/>
  <c r="E1952" i="5" s="1"/>
  <c r="E1943" i="5"/>
  <c r="E1953" i="5" s="1"/>
  <c r="E1944" i="5"/>
  <c r="E1951" i="5"/>
  <c r="E1955" i="5"/>
  <c r="E1960" i="5"/>
  <c r="E1965" i="5"/>
  <c r="E1971" i="5"/>
  <c r="E1972" i="5"/>
  <c r="E1973" i="5"/>
  <c r="E1974" i="5"/>
  <c r="E1975" i="5"/>
  <c r="E1980" i="5"/>
  <c r="E1985" i="5"/>
  <c r="E1991" i="5"/>
  <c r="E1992" i="5"/>
  <c r="E1993" i="5"/>
  <c r="E1994" i="5"/>
  <c r="E1995" i="5"/>
  <c r="E2000" i="5"/>
  <c r="E2005" i="5"/>
  <c r="E2011" i="5"/>
  <c r="E2012" i="5"/>
  <c r="E2013" i="5"/>
  <c r="E2014" i="5"/>
  <c r="E2015" i="5"/>
  <c r="E2020" i="5"/>
  <c r="E2026" i="5"/>
  <c r="E2027" i="5"/>
  <c r="E2028" i="5"/>
  <c r="E2029" i="5"/>
  <c r="E2030" i="5"/>
  <c r="E2035" i="5"/>
  <c r="E2040" i="5"/>
  <c r="E2046" i="5"/>
  <c r="E2047" i="5"/>
  <c r="E2048" i="5"/>
  <c r="E2049" i="5"/>
  <c r="E2050" i="5"/>
  <c r="E2055" i="5"/>
  <c r="E2060" i="5"/>
  <c r="E2066" i="5"/>
  <c r="E2067" i="5"/>
  <c r="E2068" i="5"/>
  <c r="E2069" i="5"/>
  <c r="E2071" i="5"/>
  <c r="E2072" i="5"/>
  <c r="E2073" i="5"/>
  <c r="E2074" i="5"/>
  <c r="E2076" i="5"/>
  <c r="E2077" i="5"/>
  <c r="E2078" i="5"/>
  <c r="E2079" i="5"/>
  <c r="E2081" i="5"/>
  <c r="E2082" i="5"/>
  <c r="E2083" i="5"/>
  <c r="E2084" i="5"/>
  <c r="E2086" i="5"/>
  <c r="E2087" i="5"/>
  <c r="E2088" i="5"/>
  <c r="E2089" i="5"/>
  <c r="E2144" i="5"/>
  <c r="E2147" i="5"/>
  <c r="E2148" i="5"/>
  <c r="E2149" i="5"/>
  <c r="E2152" i="5"/>
  <c r="E2154" i="5"/>
  <c r="E2158" i="5"/>
  <c r="E2163" i="5"/>
  <c r="E2167" i="5"/>
  <c r="E2172" i="5"/>
  <c r="E2189" i="5"/>
  <c r="E456" i="5" l="1"/>
  <c r="E1563" i="5"/>
  <c r="E1543" i="5"/>
  <c r="E827" i="5"/>
  <c r="E1527" i="5"/>
  <c r="E2124" i="5" s="1"/>
  <c r="E1568" i="5"/>
  <c r="E1548" i="5"/>
  <c r="E884" i="5"/>
  <c r="E883" i="5" s="1"/>
  <c r="E704" i="5"/>
  <c r="E1558" i="5"/>
  <c r="E1538" i="5"/>
  <c r="E564" i="5"/>
  <c r="E703" i="5"/>
  <c r="E1604" i="5"/>
  <c r="E1526" i="5"/>
  <c r="E2123" i="5" s="1"/>
  <c r="E126" i="5"/>
  <c r="E1524" i="5"/>
  <c r="E2121" i="5" s="1"/>
  <c r="E2120" i="5" s="1"/>
  <c r="E2107" i="5"/>
  <c r="E1511" i="5"/>
  <c r="E914" i="5"/>
  <c r="E913" i="5" s="1"/>
  <c r="E706" i="5"/>
  <c r="E125" i="5"/>
  <c r="E122" i="5" s="1"/>
  <c r="E825" i="5"/>
  <c r="E1137" i="5"/>
  <c r="E565" i="5"/>
  <c r="E768" i="5"/>
  <c r="E1483" i="5"/>
  <c r="E826" i="5"/>
  <c r="E2135" i="5"/>
  <c r="E1083" i="5"/>
  <c r="E779" i="5"/>
  <c r="E778" i="5" s="1"/>
  <c r="E264" i="5"/>
  <c r="E566" i="5"/>
  <c r="E1573" i="5"/>
  <c r="E2134" i="5"/>
  <c r="E2130" i="5" s="1"/>
  <c r="E2085" i="5"/>
  <c r="E2075" i="5"/>
  <c r="E2065" i="5"/>
  <c r="E2025" i="5"/>
  <c r="E1970" i="5"/>
  <c r="E1939" i="5"/>
  <c r="E1934" i="5"/>
  <c r="E1919" i="5"/>
  <c r="E1904" i="5"/>
  <c r="E1844" i="5"/>
  <c r="E1814" i="5"/>
  <c r="E1784" i="5"/>
  <c r="E1754" i="5"/>
  <c r="E1724" i="5"/>
  <c r="E1694" i="5"/>
  <c r="E1664" i="5"/>
  <c r="E1578" i="5"/>
  <c r="E1473" i="5"/>
  <c r="E1521" i="5"/>
  <c r="E2118" i="5" s="1"/>
  <c r="E1463" i="5"/>
  <c r="E1458" i="5"/>
  <c r="E1258" i="5"/>
  <c r="E1183" i="5"/>
  <c r="E1093" i="5"/>
  <c r="E947" i="5"/>
  <c r="E1517" i="5" s="1"/>
  <c r="E2114" i="5" s="1"/>
  <c r="E945" i="5"/>
  <c r="E1515" i="5" s="1"/>
  <c r="E2112" i="5" s="1"/>
  <c r="E937" i="5"/>
  <c r="E1507" i="5" s="1"/>
  <c r="E935" i="5"/>
  <c r="E1505" i="5" s="1"/>
  <c r="E938" i="5"/>
  <c r="E763" i="5"/>
  <c r="E698" i="5"/>
  <c r="E2096" i="5" s="1"/>
  <c r="E695" i="5"/>
  <c r="E2080" i="5"/>
  <c r="E2070" i="5"/>
  <c r="E2045" i="5"/>
  <c r="E2010" i="5"/>
  <c r="E1990" i="5"/>
  <c r="E1950" i="5"/>
  <c r="E1949" i="5" s="1"/>
  <c r="E1889" i="5"/>
  <c r="E1874" i="5"/>
  <c r="E1859" i="5"/>
  <c r="E1829" i="5"/>
  <c r="E1799" i="5"/>
  <c r="E1769" i="5"/>
  <c r="E1739" i="5"/>
  <c r="E1709" i="5"/>
  <c r="E1679" i="5"/>
  <c r="E1649" i="5"/>
  <c r="E1634" i="5"/>
  <c r="E1619" i="5"/>
  <c r="E1533" i="5"/>
  <c r="E1523" i="5"/>
  <c r="E1522" i="5"/>
  <c r="E2119" i="5" s="1"/>
  <c r="E1520" i="5"/>
  <c r="E2117" i="5" s="1"/>
  <c r="E1438" i="5"/>
  <c r="E1423" i="5"/>
  <c r="E1408" i="5"/>
  <c r="E1393" i="5"/>
  <c r="E1388" i="5"/>
  <c r="E1383" i="5"/>
  <c r="E1378" i="5"/>
  <c r="E1363" i="5"/>
  <c r="E1348" i="5"/>
  <c r="E1333" i="5"/>
  <c r="E1318" i="5"/>
  <c r="E1313" i="5"/>
  <c r="E1308" i="5"/>
  <c r="E1293" i="5"/>
  <c r="E1269" i="5"/>
  <c r="E1268" i="5" s="1"/>
  <c r="E1136" i="5"/>
  <c r="E1134" i="5"/>
  <c r="E946" i="5"/>
  <c r="E1516" i="5" s="1"/>
  <c r="E2113" i="5" s="1"/>
  <c r="E944" i="5"/>
  <c r="E936" i="5"/>
  <c r="E1506" i="5" s="1"/>
  <c r="E1008" i="5"/>
  <c r="E783" i="5"/>
  <c r="E2171" i="5"/>
  <c r="E2170" i="5" s="1"/>
  <c r="E2166" i="5"/>
  <c r="E2165" i="5" s="1"/>
  <c r="E2161" i="5"/>
  <c r="E2160" i="5" s="1"/>
  <c r="E2156" i="5"/>
  <c r="E2155" i="5" s="1"/>
  <c r="E2151" i="5"/>
  <c r="E2146" i="5"/>
  <c r="E2145" i="5" s="1"/>
  <c r="E2141" i="5"/>
  <c r="E2140" i="5" s="1"/>
  <c r="E263" i="5"/>
  <c r="E266" i="5"/>
  <c r="E547" i="5"/>
  <c r="E542" i="5"/>
  <c r="E487" i="5"/>
  <c r="E699" i="5"/>
  <c r="E2097" i="5" s="1"/>
  <c r="E694" i="5"/>
  <c r="E432" i="5"/>
  <c r="E696" i="5"/>
  <c r="E402" i="5"/>
  <c r="E347" i="5"/>
  <c r="E265" i="5"/>
  <c r="E701" i="5"/>
  <c r="E2099" i="5" s="1"/>
  <c r="E222" i="5"/>
  <c r="E92" i="5"/>
  <c r="E42" i="5"/>
  <c r="E732" i="5"/>
  <c r="E712" i="5"/>
  <c r="E2108" i="5"/>
  <c r="E700" i="5"/>
  <c r="E2098" i="5" s="1"/>
  <c r="E667" i="5"/>
  <c r="E693" i="5"/>
  <c r="E2094" i="5"/>
  <c r="E2150" i="5"/>
  <c r="E2093" i="5"/>
  <c r="E727" i="5"/>
  <c r="E707" i="5"/>
  <c r="E622" i="5"/>
  <c r="E617" i="5"/>
  <c r="E582" i="5"/>
  <c r="E563" i="5"/>
  <c r="E562" i="5" s="1"/>
  <c r="E557" i="5"/>
  <c r="E417" i="5"/>
  <c r="E407" i="5"/>
  <c r="E372" i="5"/>
  <c r="E332" i="5"/>
  <c r="E242" i="5"/>
  <c r="E237" i="5"/>
  <c r="E207" i="5"/>
  <c r="E107" i="5"/>
  <c r="E87" i="5"/>
  <c r="E23" i="5"/>
  <c r="E22" i="5" s="1"/>
  <c r="E747" i="5"/>
  <c r="E722" i="5"/>
  <c r="E702" i="5"/>
  <c r="E682" i="5"/>
  <c r="E632" i="5"/>
  <c r="E597" i="5"/>
  <c r="E527" i="5"/>
  <c r="E472" i="5"/>
  <c r="E412" i="5"/>
  <c r="E377" i="5"/>
  <c r="E367" i="5"/>
  <c r="E362" i="5"/>
  <c r="E297" i="5"/>
  <c r="E252" i="5"/>
  <c r="E147" i="5"/>
  <c r="E112" i="5"/>
  <c r="E102" i="5"/>
  <c r="E97" i="5"/>
  <c r="E82" i="5"/>
  <c r="E72" i="5"/>
  <c r="E67" i="5"/>
  <c r="E742" i="5"/>
  <c r="E717" i="5"/>
  <c r="E647" i="5"/>
  <c r="E507" i="5"/>
  <c r="E452" i="5"/>
  <c r="E447" i="5"/>
  <c r="E442" i="5"/>
  <c r="E437" i="5"/>
  <c r="E382" i="5"/>
  <c r="E282" i="5"/>
  <c r="E117" i="5"/>
  <c r="E77" i="5"/>
  <c r="E62" i="5"/>
  <c r="E1479" i="5"/>
  <c r="E1478" i="5" s="1"/>
  <c r="E1514" i="5"/>
  <c r="E1468" i="5"/>
  <c r="E949" i="5"/>
  <c r="E948" i="5" s="1"/>
  <c r="E12" i="5"/>
  <c r="E994" i="5"/>
  <c r="E833" i="5"/>
  <c r="E257" i="5"/>
  <c r="E774" i="5"/>
  <c r="E758" i="5" l="1"/>
  <c r="E761" i="5"/>
  <c r="E991" i="5"/>
  <c r="E992" i="5"/>
  <c r="E990" i="5"/>
  <c r="E262" i="5"/>
  <c r="E697" i="5"/>
  <c r="E2091" i="5"/>
  <c r="E2095" i="5"/>
  <c r="E760" i="5"/>
  <c r="E943" i="5"/>
  <c r="E1519" i="5"/>
  <c r="E2116" i="5" s="1"/>
  <c r="E2115" i="5" s="1"/>
  <c r="E759" i="5"/>
  <c r="E1133" i="5"/>
  <c r="E692" i="5"/>
  <c r="E2092" i="5"/>
  <c r="E2090" i="5" s="1"/>
  <c r="E773" i="5"/>
  <c r="E1509" i="5"/>
  <c r="E824" i="5"/>
  <c r="E823" i="5" s="1"/>
  <c r="E934" i="5"/>
  <c r="E993" i="5"/>
  <c r="E1587" i="5"/>
  <c r="E2198" i="5" s="1"/>
  <c r="E2104" i="5"/>
  <c r="E2179" i="5" s="1"/>
  <c r="E2111" i="5"/>
  <c r="E2110" i="5" s="1"/>
  <c r="E1513" i="5"/>
  <c r="E2102" i="5"/>
  <c r="E1585" i="5"/>
  <c r="E1518" i="5"/>
  <c r="E2103" i="5"/>
  <c r="E2178" i="5" s="1"/>
  <c r="E1586" i="5"/>
  <c r="E2196" i="5" l="1"/>
  <c r="E2197" i="5"/>
  <c r="E2204" i="5" s="1"/>
  <c r="E757" i="5"/>
  <c r="E2177" i="5"/>
  <c r="E2205" i="5"/>
  <c r="E2106" i="5"/>
  <c r="E2105" i="5" s="1"/>
  <c r="E1508" i="5"/>
  <c r="E933" i="5"/>
  <c r="E989" i="5"/>
  <c r="E988" i="5" s="1"/>
  <c r="E1504" i="5"/>
  <c r="E2203" i="5" l="1"/>
  <c r="E1503" i="5"/>
  <c r="E1584" i="5"/>
  <c r="E2195" i="5" s="1"/>
  <c r="E2101" i="5"/>
  <c r="E1583" i="5" l="1"/>
  <c r="E2194" i="5"/>
  <c r="E2176" i="5"/>
  <c r="E2100" i="5"/>
  <c r="E2175" i="5" l="1"/>
  <c r="E2201" i="5" s="1"/>
  <c r="E2202" i="5"/>
  <c r="I318" i="5" l="1"/>
  <c r="I319" i="5"/>
  <c r="I320" i="5"/>
  <c r="I321" i="5"/>
  <c r="H318" i="5"/>
  <c r="H319" i="5"/>
  <c r="H320" i="5"/>
  <c r="H321" i="5"/>
  <c r="G318" i="5"/>
  <c r="G319" i="5"/>
  <c r="G320" i="5"/>
  <c r="G321" i="5"/>
  <c r="F318" i="5"/>
  <c r="J318" i="5" s="1"/>
  <c r="F319" i="5"/>
  <c r="F320" i="5"/>
  <c r="J320" i="5" s="1"/>
  <c r="F321" i="5"/>
  <c r="F312" i="5"/>
  <c r="J312" i="5" s="1"/>
  <c r="F1986" i="5"/>
  <c r="F2076" i="5" s="1"/>
  <c r="F1976" i="5"/>
  <c r="G1481" i="5"/>
  <c r="H1481" i="5"/>
  <c r="I1481" i="5"/>
  <c r="G1479" i="5"/>
  <c r="H1479" i="5"/>
  <c r="I1479" i="5"/>
  <c r="F1481" i="5"/>
  <c r="F1479" i="5"/>
  <c r="F1484" i="5" s="1"/>
  <c r="F1476" i="5"/>
  <c r="J1497" i="5"/>
  <c r="J1496" i="5"/>
  <c r="J1481" i="5" s="1"/>
  <c r="J1495" i="5"/>
  <c r="J1494" i="5"/>
  <c r="J1479" i="5" s="1"/>
  <c r="F1493" i="5"/>
  <c r="J1493" i="5" s="1"/>
  <c r="F854" i="5"/>
  <c r="F839" i="5"/>
  <c r="F909" i="5"/>
  <c r="J1062" i="5"/>
  <c r="J1061" i="5"/>
  <c r="J1060" i="5"/>
  <c r="J1059" i="5"/>
  <c r="I1058" i="5"/>
  <c r="H1058" i="5"/>
  <c r="G1058" i="5"/>
  <c r="F75" i="5"/>
  <c r="G75" i="5"/>
  <c r="H75" i="5"/>
  <c r="I75" i="5"/>
  <c r="F73" i="5"/>
  <c r="G73" i="5"/>
  <c r="H73" i="5"/>
  <c r="I73" i="5"/>
  <c r="J228" i="5"/>
  <c r="I241" i="5"/>
  <c r="H241" i="5"/>
  <c r="G241" i="5"/>
  <c r="F241" i="5"/>
  <c r="I240" i="5"/>
  <c r="H240" i="5"/>
  <c r="F240" i="5"/>
  <c r="I239" i="5"/>
  <c r="H239" i="5"/>
  <c r="G239" i="5"/>
  <c r="F239" i="5"/>
  <c r="I238" i="5"/>
  <c r="H238" i="5"/>
  <c r="G238" i="5"/>
  <c r="F238" i="5"/>
  <c r="J236" i="5"/>
  <c r="J235" i="5"/>
  <c r="J234" i="5"/>
  <c r="J233" i="5"/>
  <c r="I232" i="5"/>
  <c r="H232" i="5"/>
  <c r="G232" i="5"/>
  <c r="F232" i="5"/>
  <c r="J231" i="5"/>
  <c r="J230" i="5"/>
  <c r="J229" i="5"/>
  <c r="I227" i="5"/>
  <c r="H227" i="5"/>
  <c r="G227" i="5"/>
  <c r="F227" i="5"/>
  <c r="J1478" i="5" l="1"/>
  <c r="I1478" i="5"/>
  <c r="F237" i="5"/>
  <c r="J1058" i="5"/>
  <c r="G1478" i="5"/>
  <c r="G237" i="5"/>
  <c r="F1486" i="5"/>
  <c r="F1478" i="5"/>
  <c r="J321" i="5"/>
  <c r="J319" i="5"/>
  <c r="H237" i="5"/>
  <c r="J241" i="5"/>
  <c r="H1478" i="5"/>
  <c r="I237" i="5"/>
  <c r="F884" i="5"/>
  <c r="J240" i="5"/>
  <c r="J232" i="5"/>
  <c r="J239" i="5"/>
  <c r="J238" i="5"/>
  <c r="J227" i="5"/>
  <c r="J237" i="5" l="1"/>
  <c r="F771" i="5"/>
  <c r="J924" i="5"/>
  <c r="J925" i="5"/>
  <c r="J926" i="5"/>
  <c r="J927" i="5"/>
  <c r="J1057" i="5"/>
  <c r="J1056" i="5"/>
  <c r="J1055" i="5"/>
  <c r="J1054" i="5"/>
  <c r="I1053" i="5"/>
  <c r="H1053" i="5"/>
  <c r="G1053" i="5"/>
  <c r="F1053" i="5"/>
  <c r="J1052" i="5"/>
  <c r="J1051" i="5"/>
  <c r="J1050" i="5"/>
  <c r="J1049" i="5"/>
  <c r="I1048" i="5"/>
  <c r="H1048" i="5"/>
  <c r="G1048" i="5"/>
  <c r="F1048" i="5"/>
  <c r="J1047" i="5"/>
  <c r="J1046" i="5"/>
  <c r="J1045" i="5"/>
  <c r="J1044" i="5"/>
  <c r="I1043" i="5"/>
  <c r="H1043" i="5"/>
  <c r="G1043" i="5"/>
  <c r="F1043" i="5"/>
  <c r="J1053" i="5" l="1"/>
  <c r="J1043" i="5"/>
  <c r="J1048" i="5"/>
  <c r="F1521" i="5" l="1"/>
  <c r="F1488" i="5"/>
  <c r="F954" i="5"/>
  <c r="I1263" i="5"/>
  <c r="G1263" i="5"/>
  <c r="F1263" i="5"/>
  <c r="H1258" i="5"/>
  <c r="F1539" i="5"/>
  <c r="G984" i="5"/>
  <c r="G983" i="5" s="1"/>
  <c r="H984" i="5"/>
  <c r="H983" i="5" s="1"/>
  <c r="I984" i="5"/>
  <c r="I983" i="5" s="1"/>
  <c r="F984" i="5"/>
  <c r="G979" i="5"/>
  <c r="G978" i="5" s="1"/>
  <c r="H979" i="5"/>
  <c r="H978" i="5" s="1"/>
  <c r="I979" i="5"/>
  <c r="I978" i="5" s="1"/>
  <c r="F979" i="5"/>
  <c r="G974" i="5"/>
  <c r="G973" i="5" s="1"/>
  <c r="H974" i="5"/>
  <c r="H973" i="5" s="1"/>
  <c r="I974" i="5"/>
  <c r="I973" i="5" s="1"/>
  <c r="F974" i="5"/>
  <c r="G969" i="5"/>
  <c r="G968" i="5" s="1"/>
  <c r="H969" i="5"/>
  <c r="H968" i="5" s="1"/>
  <c r="I969" i="5"/>
  <c r="I968" i="5" s="1"/>
  <c r="F969" i="5"/>
  <c r="F968" i="5" s="1"/>
  <c r="G964" i="5"/>
  <c r="G963" i="5" s="1"/>
  <c r="H964" i="5"/>
  <c r="H963" i="5" s="1"/>
  <c r="I964" i="5"/>
  <c r="I963" i="5" s="1"/>
  <c r="F964" i="5"/>
  <c r="G959" i="5"/>
  <c r="G958" i="5" s="1"/>
  <c r="H959" i="5"/>
  <c r="H958" i="5" s="1"/>
  <c r="I959" i="5"/>
  <c r="I958" i="5" s="1"/>
  <c r="F959" i="5"/>
  <c r="G954" i="5"/>
  <c r="G953" i="5" s="1"/>
  <c r="I954" i="5"/>
  <c r="I953" i="5" s="1"/>
  <c r="J987" i="5"/>
  <c r="J986" i="5"/>
  <c r="J985" i="5"/>
  <c r="J982" i="5"/>
  <c r="J981" i="5"/>
  <c r="J980" i="5"/>
  <c r="J977" i="5"/>
  <c r="J976" i="5"/>
  <c r="J975" i="5"/>
  <c r="J972" i="5"/>
  <c r="J971" i="5"/>
  <c r="J970" i="5"/>
  <c r="J967" i="5"/>
  <c r="J966" i="5"/>
  <c r="J965" i="5"/>
  <c r="J962" i="5"/>
  <c r="J961" i="5"/>
  <c r="J960" i="5"/>
  <c r="J1500" i="5"/>
  <c r="J1501" i="5"/>
  <c r="J1502" i="5"/>
  <c r="J1499" i="5"/>
  <c r="J969" i="5" l="1"/>
  <c r="J968" i="5" s="1"/>
  <c r="J964" i="5"/>
  <c r="J963" i="5" s="1"/>
  <c r="J974" i="5"/>
  <c r="J973" i="5" s="1"/>
  <c r="J979" i="5"/>
  <c r="J978" i="5" s="1"/>
  <c r="J984" i="5"/>
  <c r="J983" i="5" s="1"/>
  <c r="J959" i="5"/>
  <c r="J958" i="5" s="1"/>
  <c r="F958" i="5"/>
  <c r="F983" i="5"/>
  <c r="F978" i="5"/>
  <c r="F973" i="5"/>
  <c r="F963" i="5"/>
  <c r="F953" i="5"/>
  <c r="J1498" i="5"/>
  <c r="F779" i="5"/>
  <c r="G923" i="5"/>
  <c r="H923" i="5"/>
  <c r="I923" i="5"/>
  <c r="J923" i="5" l="1"/>
  <c r="I121" i="5"/>
  <c r="I751" i="5" s="1"/>
  <c r="H121" i="5"/>
  <c r="H751" i="5" s="1"/>
  <c r="G121" i="5"/>
  <c r="F121" i="5"/>
  <c r="F751" i="5" s="1"/>
  <c r="I120" i="5"/>
  <c r="I750" i="5" s="1"/>
  <c r="H120" i="5"/>
  <c r="H750" i="5" s="1"/>
  <c r="G120" i="5"/>
  <c r="G750" i="5" s="1"/>
  <c r="F120" i="5"/>
  <c r="F750" i="5" s="1"/>
  <c r="I119" i="5"/>
  <c r="I749" i="5" s="1"/>
  <c r="H119" i="5"/>
  <c r="H749" i="5" s="1"/>
  <c r="G119" i="5"/>
  <c r="G749" i="5" s="1"/>
  <c r="F119" i="5"/>
  <c r="F749" i="5" s="1"/>
  <c r="I118" i="5"/>
  <c r="I748" i="5" s="1"/>
  <c r="H118" i="5"/>
  <c r="G118" i="5"/>
  <c r="G748" i="5" s="1"/>
  <c r="F118" i="5"/>
  <c r="I116" i="5"/>
  <c r="I746" i="5" s="1"/>
  <c r="H116" i="5"/>
  <c r="H746" i="5" s="1"/>
  <c r="G116" i="5"/>
  <c r="G746" i="5" s="1"/>
  <c r="F116" i="5"/>
  <c r="F746" i="5" s="1"/>
  <c r="I115" i="5"/>
  <c r="I745" i="5" s="1"/>
  <c r="H115" i="5"/>
  <c r="H745" i="5" s="1"/>
  <c r="G115" i="5"/>
  <c r="G745" i="5" s="1"/>
  <c r="F115" i="5"/>
  <c r="F745" i="5" s="1"/>
  <c r="I114" i="5"/>
  <c r="I744" i="5" s="1"/>
  <c r="H114" i="5"/>
  <c r="H744" i="5" s="1"/>
  <c r="G114" i="5"/>
  <c r="G744" i="5" s="1"/>
  <c r="F114" i="5"/>
  <c r="F744" i="5" s="1"/>
  <c r="I113" i="5"/>
  <c r="H113" i="5"/>
  <c r="H743" i="5" s="1"/>
  <c r="G113" i="5"/>
  <c r="F113" i="5"/>
  <c r="F743" i="5" s="1"/>
  <c r="I111" i="5"/>
  <c r="I741" i="5" s="1"/>
  <c r="H111" i="5"/>
  <c r="H741" i="5" s="1"/>
  <c r="G111" i="5"/>
  <c r="G741" i="5" s="1"/>
  <c r="F111" i="5"/>
  <c r="F741" i="5" s="1"/>
  <c r="I110" i="5"/>
  <c r="I740" i="5" s="1"/>
  <c r="H110" i="5"/>
  <c r="H740" i="5" s="1"/>
  <c r="G110" i="5"/>
  <c r="G740" i="5" s="1"/>
  <c r="F110" i="5"/>
  <c r="I109" i="5"/>
  <c r="I739" i="5" s="1"/>
  <c r="H109" i="5"/>
  <c r="H739" i="5" s="1"/>
  <c r="G109" i="5"/>
  <c r="G739" i="5" s="1"/>
  <c r="F109" i="5"/>
  <c r="I108" i="5"/>
  <c r="I738" i="5" s="1"/>
  <c r="H108" i="5"/>
  <c r="G108" i="5"/>
  <c r="G738" i="5" s="1"/>
  <c r="F108" i="5"/>
  <c r="I106" i="5"/>
  <c r="I736" i="5" s="1"/>
  <c r="H106" i="5"/>
  <c r="H736" i="5" s="1"/>
  <c r="G106" i="5"/>
  <c r="G736" i="5" s="1"/>
  <c r="F106" i="5"/>
  <c r="I105" i="5"/>
  <c r="I735" i="5" s="1"/>
  <c r="H105" i="5"/>
  <c r="H735" i="5" s="1"/>
  <c r="G105" i="5"/>
  <c r="G735" i="5" s="1"/>
  <c r="F105" i="5"/>
  <c r="I104" i="5"/>
  <c r="I734" i="5" s="1"/>
  <c r="H104" i="5"/>
  <c r="H734" i="5" s="1"/>
  <c r="G104" i="5"/>
  <c r="G734" i="5" s="1"/>
  <c r="F104" i="5"/>
  <c r="I103" i="5"/>
  <c r="H103" i="5"/>
  <c r="H733" i="5" s="1"/>
  <c r="G103" i="5"/>
  <c r="F103" i="5"/>
  <c r="I101" i="5"/>
  <c r="I731" i="5" s="1"/>
  <c r="H101" i="5"/>
  <c r="H731" i="5" s="1"/>
  <c r="G101" i="5"/>
  <c r="G731" i="5" s="1"/>
  <c r="F101" i="5"/>
  <c r="I100" i="5"/>
  <c r="I730" i="5" s="1"/>
  <c r="H100" i="5"/>
  <c r="H730" i="5" s="1"/>
  <c r="G100" i="5"/>
  <c r="G730" i="5" s="1"/>
  <c r="F100" i="5"/>
  <c r="I99" i="5"/>
  <c r="I729" i="5" s="1"/>
  <c r="H99" i="5"/>
  <c r="H729" i="5" s="1"/>
  <c r="G99" i="5"/>
  <c r="G729" i="5" s="1"/>
  <c r="F99" i="5"/>
  <c r="I98" i="5"/>
  <c r="I728" i="5" s="1"/>
  <c r="H98" i="5"/>
  <c r="G98" i="5"/>
  <c r="G728" i="5" s="1"/>
  <c r="F98" i="5"/>
  <c r="G93" i="5"/>
  <c r="G723" i="5" s="1"/>
  <c r="H93" i="5"/>
  <c r="I93" i="5"/>
  <c r="I96" i="5"/>
  <c r="I726" i="5" s="1"/>
  <c r="H96" i="5"/>
  <c r="H726" i="5" s="1"/>
  <c r="G96" i="5"/>
  <c r="G726" i="5" s="1"/>
  <c r="F96" i="5"/>
  <c r="F726" i="5" s="1"/>
  <c r="I95" i="5"/>
  <c r="I725" i="5" s="1"/>
  <c r="H95" i="5"/>
  <c r="H725" i="5" s="1"/>
  <c r="G95" i="5"/>
  <c r="G725" i="5" s="1"/>
  <c r="F95" i="5"/>
  <c r="I94" i="5"/>
  <c r="I724" i="5" s="1"/>
  <c r="H94" i="5"/>
  <c r="H724" i="5" s="1"/>
  <c r="G94" i="5"/>
  <c r="G724" i="5" s="1"/>
  <c r="F94" i="5"/>
  <c r="F724" i="5" s="1"/>
  <c r="F93" i="5"/>
  <c r="F723" i="5" s="1"/>
  <c r="I91" i="5"/>
  <c r="I721" i="5" s="1"/>
  <c r="H91" i="5"/>
  <c r="H721" i="5" s="1"/>
  <c r="G91" i="5"/>
  <c r="G721" i="5" s="1"/>
  <c r="F91" i="5"/>
  <c r="F721" i="5" s="1"/>
  <c r="I90" i="5"/>
  <c r="I720" i="5" s="1"/>
  <c r="H90" i="5"/>
  <c r="H720" i="5" s="1"/>
  <c r="G90" i="5"/>
  <c r="G720" i="5" s="1"/>
  <c r="F90" i="5"/>
  <c r="I89" i="5"/>
  <c r="I719" i="5" s="1"/>
  <c r="H89" i="5"/>
  <c r="H719" i="5" s="1"/>
  <c r="G89" i="5"/>
  <c r="G719" i="5" s="1"/>
  <c r="F89" i="5"/>
  <c r="I88" i="5"/>
  <c r="I718" i="5" s="1"/>
  <c r="H88" i="5"/>
  <c r="H718" i="5" s="1"/>
  <c r="G88" i="5"/>
  <c r="G718" i="5" s="1"/>
  <c r="F88" i="5"/>
  <c r="F718" i="5" s="1"/>
  <c r="G208" i="5"/>
  <c r="H208" i="5"/>
  <c r="I208" i="5"/>
  <c r="F208" i="5"/>
  <c r="J206" i="5"/>
  <c r="J205" i="5"/>
  <c r="J204" i="5"/>
  <c r="J203" i="5"/>
  <c r="I202" i="5"/>
  <c r="H202" i="5"/>
  <c r="G202" i="5"/>
  <c r="F202" i="5"/>
  <c r="J201" i="5"/>
  <c r="J200" i="5"/>
  <c r="J199" i="5"/>
  <c r="J198" i="5"/>
  <c r="I197" i="5"/>
  <c r="H197" i="5"/>
  <c r="G197" i="5"/>
  <c r="F197" i="5"/>
  <c r="J196" i="5"/>
  <c r="J195" i="5"/>
  <c r="J194" i="5"/>
  <c r="J193" i="5"/>
  <c r="I192" i="5"/>
  <c r="H192" i="5"/>
  <c r="G192" i="5"/>
  <c r="F192" i="5"/>
  <c r="J191" i="5"/>
  <c r="J190" i="5"/>
  <c r="J189" i="5"/>
  <c r="J188" i="5"/>
  <c r="I187" i="5"/>
  <c r="H187" i="5"/>
  <c r="G187" i="5"/>
  <c r="F187" i="5"/>
  <c r="J186" i="5"/>
  <c r="J185" i="5"/>
  <c r="J184" i="5"/>
  <c r="J183" i="5"/>
  <c r="I182" i="5"/>
  <c r="H182" i="5"/>
  <c r="G182" i="5"/>
  <c r="F182" i="5"/>
  <c r="J181" i="5"/>
  <c r="J180" i="5"/>
  <c r="J179" i="5"/>
  <c r="J178" i="5"/>
  <c r="I177" i="5"/>
  <c r="H177" i="5"/>
  <c r="G177" i="5"/>
  <c r="F177" i="5"/>
  <c r="F209" i="5"/>
  <c r="G209" i="5"/>
  <c r="H209" i="5"/>
  <c r="I209" i="5"/>
  <c r="F210" i="5"/>
  <c r="G210" i="5"/>
  <c r="H210" i="5"/>
  <c r="I210" i="5"/>
  <c r="F211" i="5"/>
  <c r="G211" i="5"/>
  <c r="H211" i="5"/>
  <c r="I211" i="5"/>
  <c r="J176" i="5"/>
  <c r="J175" i="5"/>
  <c r="J174" i="5"/>
  <c r="J173" i="5"/>
  <c r="I172" i="5"/>
  <c r="H172" i="5"/>
  <c r="G172" i="5"/>
  <c r="F172" i="5"/>
  <c r="G1986" i="5"/>
  <c r="H1986" i="5"/>
  <c r="I1986" i="5"/>
  <c r="H1981" i="5"/>
  <c r="I1981" i="5"/>
  <c r="G1981" i="5"/>
  <c r="F1981" i="5"/>
  <c r="F2029" i="5"/>
  <c r="G2029" i="5"/>
  <c r="H2029" i="5"/>
  <c r="I2029" i="5"/>
  <c r="F2028" i="5"/>
  <c r="G2028" i="5"/>
  <c r="H2028" i="5"/>
  <c r="I2028" i="5"/>
  <c r="F2027" i="5"/>
  <c r="G2027" i="5"/>
  <c r="H2027" i="5"/>
  <c r="I2027" i="5"/>
  <c r="G2026" i="5"/>
  <c r="H2026" i="5"/>
  <c r="I2026" i="5"/>
  <c r="J2024" i="5"/>
  <c r="J2023" i="5"/>
  <c r="J2022" i="5"/>
  <c r="J2021" i="5"/>
  <c r="I2020" i="5"/>
  <c r="H2020" i="5"/>
  <c r="G2020" i="5"/>
  <c r="F2020" i="5"/>
  <c r="J2019" i="5"/>
  <c r="J2018" i="5"/>
  <c r="J2017" i="5"/>
  <c r="J2016" i="5"/>
  <c r="I2015" i="5"/>
  <c r="H2015" i="5"/>
  <c r="G2015" i="5"/>
  <c r="F2015" i="5"/>
  <c r="I2014" i="5"/>
  <c r="H2014" i="5"/>
  <c r="G2014" i="5"/>
  <c r="F2014" i="5"/>
  <c r="I2013" i="5"/>
  <c r="H2013" i="5"/>
  <c r="G2013" i="5"/>
  <c r="F2013" i="5"/>
  <c r="I2012" i="5"/>
  <c r="H2012" i="5"/>
  <c r="G2012" i="5"/>
  <c r="F2012" i="5"/>
  <c r="I2011" i="5"/>
  <c r="H2011" i="5"/>
  <c r="G2011" i="5"/>
  <c r="F2011" i="5"/>
  <c r="J2009" i="5"/>
  <c r="J2008" i="5"/>
  <c r="J2007" i="5"/>
  <c r="J2006" i="5"/>
  <c r="I2005" i="5"/>
  <c r="H2005" i="5"/>
  <c r="G2005" i="5"/>
  <c r="F2005" i="5"/>
  <c r="J2004" i="5"/>
  <c r="J2003" i="5"/>
  <c r="J2002" i="5"/>
  <c r="J2001" i="5"/>
  <c r="I2000" i="5"/>
  <c r="H2000" i="5"/>
  <c r="G2000" i="5"/>
  <c r="F2000" i="5"/>
  <c r="J1999" i="5"/>
  <c r="J1998" i="5"/>
  <c r="J1997" i="5"/>
  <c r="J1996" i="5"/>
  <c r="I1995" i="5"/>
  <c r="H1995" i="5"/>
  <c r="G1995" i="5"/>
  <c r="F1995" i="5"/>
  <c r="H2025" i="5" l="1"/>
  <c r="I112" i="5"/>
  <c r="F102" i="5"/>
  <c r="I92" i="5"/>
  <c r="H207" i="5"/>
  <c r="F92" i="5"/>
  <c r="H97" i="5"/>
  <c r="H112" i="5"/>
  <c r="H117" i="5"/>
  <c r="G207" i="5"/>
  <c r="J96" i="5"/>
  <c r="G97" i="5"/>
  <c r="I2025" i="5"/>
  <c r="H87" i="5"/>
  <c r="I107" i="5"/>
  <c r="H107" i="5"/>
  <c r="J110" i="5"/>
  <c r="J111" i="5"/>
  <c r="G112" i="5"/>
  <c r="J115" i="5"/>
  <c r="G102" i="5"/>
  <c r="H2010" i="5"/>
  <c r="F2025" i="5"/>
  <c r="J211" i="5"/>
  <c r="J89" i="5"/>
  <c r="H92" i="5"/>
  <c r="J98" i="5"/>
  <c r="I102" i="5"/>
  <c r="J106" i="5"/>
  <c r="F117" i="5"/>
  <c r="J119" i="5"/>
  <c r="G117" i="5"/>
  <c r="H742" i="5"/>
  <c r="H717" i="5"/>
  <c r="G722" i="5"/>
  <c r="G727" i="5"/>
  <c r="J718" i="5"/>
  <c r="I737" i="5"/>
  <c r="G717" i="5"/>
  <c r="G737" i="5"/>
  <c r="F742" i="5"/>
  <c r="I717" i="5"/>
  <c r="I727" i="5"/>
  <c r="H732" i="5"/>
  <c r="I747" i="5"/>
  <c r="F2010" i="5"/>
  <c r="J177" i="5"/>
  <c r="F87" i="5"/>
  <c r="J94" i="5"/>
  <c r="G92" i="5"/>
  <c r="I97" i="5"/>
  <c r="J100" i="5"/>
  <c r="H102" i="5"/>
  <c r="J104" i="5"/>
  <c r="G107" i="5"/>
  <c r="J108" i="5"/>
  <c r="F112" i="5"/>
  <c r="J113" i="5"/>
  <c r="I117" i="5"/>
  <c r="J121" i="5"/>
  <c r="I723" i="5"/>
  <c r="H728" i="5"/>
  <c r="F730" i="5"/>
  <c r="J730" i="5" s="1"/>
  <c r="G733" i="5"/>
  <c r="F734" i="5"/>
  <c r="J734" i="5" s="1"/>
  <c r="F738" i="5"/>
  <c r="I743" i="5"/>
  <c r="H748" i="5"/>
  <c r="J1995" i="5"/>
  <c r="J2026" i="5"/>
  <c r="J210" i="5"/>
  <c r="J209" i="5"/>
  <c r="J192" i="5"/>
  <c r="I207" i="5"/>
  <c r="I87" i="5"/>
  <c r="J90" i="5"/>
  <c r="J91" i="5"/>
  <c r="J99" i="5"/>
  <c r="J103" i="5"/>
  <c r="F107" i="5"/>
  <c r="J116" i="5"/>
  <c r="J120" i="5"/>
  <c r="H723" i="5"/>
  <c r="F725" i="5"/>
  <c r="J725" i="5" s="1"/>
  <c r="J726" i="5"/>
  <c r="F729" i="5"/>
  <c r="J729" i="5" s="1"/>
  <c r="F733" i="5"/>
  <c r="J746" i="5"/>
  <c r="J750" i="5"/>
  <c r="F720" i="5"/>
  <c r="J720" i="5" s="1"/>
  <c r="J721" i="5"/>
  <c r="F728" i="5"/>
  <c r="I733" i="5"/>
  <c r="F736" i="5"/>
  <c r="J736" i="5" s="1"/>
  <c r="H738" i="5"/>
  <c r="F740" i="5"/>
  <c r="J740" i="5" s="1"/>
  <c r="J741" i="5"/>
  <c r="G743" i="5"/>
  <c r="J745" i="5"/>
  <c r="F748" i="5"/>
  <c r="J749" i="5"/>
  <c r="G751" i="5"/>
  <c r="G747" i="5" s="1"/>
  <c r="J2005" i="5"/>
  <c r="G87" i="5"/>
  <c r="J88" i="5"/>
  <c r="J95" i="5"/>
  <c r="F97" i="5"/>
  <c r="J101" i="5"/>
  <c r="J105" i="5"/>
  <c r="J109" i="5"/>
  <c r="J114" i="5"/>
  <c r="J118" i="5"/>
  <c r="F719" i="5"/>
  <c r="J724" i="5"/>
  <c r="F731" i="5"/>
  <c r="J731" i="5" s="1"/>
  <c r="F735" i="5"/>
  <c r="J735" i="5" s="1"/>
  <c r="F739" i="5"/>
  <c r="J739" i="5" s="1"/>
  <c r="J744" i="5"/>
  <c r="J93" i="5"/>
  <c r="J202" i="5"/>
  <c r="J197" i="5"/>
  <c r="J187" i="5"/>
  <c r="J182" i="5"/>
  <c r="J208" i="5"/>
  <c r="F207" i="5"/>
  <c r="J172" i="5"/>
  <c r="G2025" i="5"/>
  <c r="J2028" i="5"/>
  <c r="J2020" i="5"/>
  <c r="J2011" i="5"/>
  <c r="G2010" i="5"/>
  <c r="I2010" i="5"/>
  <c r="J2013" i="5"/>
  <c r="J2015" i="5"/>
  <c r="J2027" i="5"/>
  <c r="J2029" i="5"/>
  <c r="J2000" i="5"/>
  <c r="J2012" i="5"/>
  <c r="J2014" i="5"/>
  <c r="I366" i="5"/>
  <c r="H366" i="5"/>
  <c r="G366" i="5"/>
  <c r="F366" i="5"/>
  <c r="I365" i="5"/>
  <c r="H365" i="5"/>
  <c r="G365" i="5"/>
  <c r="F365" i="5"/>
  <c r="I364" i="5"/>
  <c r="H364" i="5"/>
  <c r="G364" i="5"/>
  <c r="F364" i="5"/>
  <c r="I363" i="5"/>
  <c r="H363" i="5"/>
  <c r="G363" i="5"/>
  <c r="F363" i="5"/>
  <c r="J361" i="5"/>
  <c r="J360" i="5"/>
  <c r="J359" i="5"/>
  <c r="J358" i="5"/>
  <c r="I357" i="5"/>
  <c r="H357" i="5"/>
  <c r="G357" i="5"/>
  <c r="F357" i="5"/>
  <c r="J356" i="5"/>
  <c r="J355" i="5"/>
  <c r="J354" i="5"/>
  <c r="J353" i="5"/>
  <c r="I352" i="5"/>
  <c r="H352" i="5"/>
  <c r="G352" i="5"/>
  <c r="F352" i="5"/>
  <c r="F368" i="5"/>
  <c r="G368" i="5"/>
  <c r="H368" i="5"/>
  <c r="I368" i="5"/>
  <c r="F369" i="5"/>
  <c r="G369" i="5"/>
  <c r="H369" i="5"/>
  <c r="I369" i="5"/>
  <c r="F370" i="5"/>
  <c r="G370" i="5"/>
  <c r="H370" i="5"/>
  <c r="I370" i="5"/>
  <c r="F371" i="5"/>
  <c r="G371" i="5"/>
  <c r="H371" i="5"/>
  <c r="I371" i="5"/>
  <c r="F373" i="5"/>
  <c r="G373" i="5"/>
  <c r="H373" i="5"/>
  <c r="I373" i="5"/>
  <c r="F374" i="5"/>
  <c r="G374" i="5"/>
  <c r="H374" i="5"/>
  <c r="I374" i="5"/>
  <c r="F375" i="5"/>
  <c r="G375" i="5"/>
  <c r="H375" i="5"/>
  <c r="I375" i="5"/>
  <c r="F376" i="5"/>
  <c r="G376" i="5"/>
  <c r="H376" i="5"/>
  <c r="I376" i="5"/>
  <c r="J112" i="5" l="1"/>
  <c r="J102" i="5"/>
  <c r="J117" i="5"/>
  <c r="G362" i="5"/>
  <c r="J107" i="5"/>
  <c r="J92" i="5"/>
  <c r="F717" i="5"/>
  <c r="J728" i="5"/>
  <c r="J207" i="5"/>
  <c r="J97" i="5"/>
  <c r="J2010" i="5"/>
  <c r="F747" i="5"/>
  <c r="J733" i="5"/>
  <c r="I732" i="5"/>
  <c r="F737" i="5"/>
  <c r="H727" i="5"/>
  <c r="J751" i="5"/>
  <c r="J719" i="5"/>
  <c r="F722" i="5"/>
  <c r="E737" i="5"/>
  <c r="J748" i="5"/>
  <c r="H747" i="5"/>
  <c r="I722" i="5"/>
  <c r="G742" i="5"/>
  <c r="F732" i="5"/>
  <c r="H722" i="5"/>
  <c r="J723" i="5"/>
  <c r="H737" i="5"/>
  <c r="F727" i="5"/>
  <c r="I742" i="5"/>
  <c r="G732" i="5"/>
  <c r="J87" i="5"/>
  <c r="J352" i="5"/>
  <c r="H362" i="5"/>
  <c r="J738" i="5"/>
  <c r="J743" i="5"/>
  <c r="F362" i="5"/>
  <c r="J371" i="5"/>
  <c r="J370" i="5"/>
  <c r="J368" i="5"/>
  <c r="J364" i="5"/>
  <c r="J366" i="5"/>
  <c r="J369" i="5"/>
  <c r="I362" i="5"/>
  <c r="J365" i="5"/>
  <c r="J357" i="5"/>
  <c r="J363" i="5"/>
  <c r="J375" i="5"/>
  <c r="J373" i="5"/>
  <c r="J376" i="5"/>
  <c r="J374" i="5"/>
  <c r="H372" i="5"/>
  <c r="G372" i="5"/>
  <c r="F372" i="5"/>
  <c r="I367" i="5"/>
  <c r="G367" i="5"/>
  <c r="I372" i="5"/>
  <c r="H367" i="5"/>
  <c r="F367" i="5"/>
  <c r="J727" i="5" l="1"/>
  <c r="J742" i="5"/>
  <c r="J717" i="5"/>
  <c r="J747" i="5"/>
  <c r="J732" i="5"/>
  <c r="J737" i="5"/>
  <c r="J722" i="5"/>
  <c r="J362" i="5"/>
  <c r="J372" i="5"/>
  <c r="J367" i="5"/>
  <c r="G1498" i="5" l="1"/>
  <c r="H1498" i="5"/>
  <c r="I1498" i="5"/>
  <c r="F1498" i="5"/>
  <c r="J1254" i="5"/>
  <c r="J1253" i="5" s="1"/>
  <c r="G1253" i="5"/>
  <c r="H1253" i="5"/>
  <c r="I1253" i="5"/>
  <c r="F1253" i="5"/>
  <c r="I2084" i="5"/>
  <c r="H2084" i="5"/>
  <c r="G2084" i="5"/>
  <c r="F2084" i="5"/>
  <c r="I2083" i="5"/>
  <c r="H2083" i="5"/>
  <c r="G2083" i="5"/>
  <c r="F2083" i="5"/>
  <c r="I2082" i="5"/>
  <c r="H2082" i="5"/>
  <c r="G2082" i="5"/>
  <c r="F2082" i="5"/>
  <c r="I2081" i="5"/>
  <c r="H2081" i="5"/>
  <c r="G2081" i="5"/>
  <c r="F2081" i="5"/>
  <c r="I2079" i="5"/>
  <c r="H2079" i="5"/>
  <c r="G2079" i="5"/>
  <c r="F2079" i="5"/>
  <c r="I2078" i="5"/>
  <c r="H2078" i="5"/>
  <c r="G2078" i="5"/>
  <c r="F2078" i="5"/>
  <c r="I2077" i="5"/>
  <c r="H2077" i="5"/>
  <c r="G2077" i="5"/>
  <c r="F2077" i="5"/>
  <c r="I2076" i="5"/>
  <c r="H2076" i="5"/>
  <c r="G2076" i="5"/>
  <c r="I2074" i="5"/>
  <c r="H2074" i="5"/>
  <c r="G2074" i="5"/>
  <c r="F2074" i="5"/>
  <c r="I2073" i="5"/>
  <c r="H2073" i="5"/>
  <c r="G2073" i="5"/>
  <c r="F2073" i="5"/>
  <c r="I2072" i="5"/>
  <c r="H2072" i="5"/>
  <c r="G2072" i="5"/>
  <c r="F2072" i="5"/>
  <c r="I2071" i="5"/>
  <c r="H2071" i="5"/>
  <c r="G2071" i="5"/>
  <c r="F2071" i="5"/>
  <c r="I2069" i="5"/>
  <c r="H2069" i="5"/>
  <c r="G2069" i="5"/>
  <c r="F2069" i="5"/>
  <c r="I2068" i="5"/>
  <c r="H2068" i="5"/>
  <c r="G2068" i="5"/>
  <c r="F2068" i="5"/>
  <c r="I2067" i="5"/>
  <c r="H2067" i="5"/>
  <c r="G2067" i="5"/>
  <c r="F2067" i="5"/>
  <c r="I2066" i="5"/>
  <c r="H2066" i="5"/>
  <c r="G2066" i="5"/>
  <c r="F2066" i="5"/>
  <c r="J2064" i="5"/>
  <c r="J2063" i="5"/>
  <c r="J2062" i="5"/>
  <c r="J2061" i="5"/>
  <c r="I2060" i="5"/>
  <c r="H2060" i="5"/>
  <c r="G2060" i="5"/>
  <c r="F2060" i="5"/>
  <c r="J2059" i="5"/>
  <c r="J2058" i="5"/>
  <c r="J2057" i="5"/>
  <c r="J2056" i="5"/>
  <c r="I2055" i="5"/>
  <c r="H2055" i="5"/>
  <c r="G2055" i="5"/>
  <c r="F2055" i="5"/>
  <c r="J2054" i="5"/>
  <c r="J2053" i="5"/>
  <c r="J2052" i="5"/>
  <c r="J2051" i="5"/>
  <c r="I2050" i="5"/>
  <c r="H2050" i="5"/>
  <c r="G2050" i="5"/>
  <c r="F2050" i="5"/>
  <c r="I2049" i="5"/>
  <c r="H2049" i="5"/>
  <c r="G2049" i="5"/>
  <c r="F2049" i="5"/>
  <c r="I2048" i="5"/>
  <c r="H2048" i="5"/>
  <c r="G2048" i="5"/>
  <c r="F2048" i="5"/>
  <c r="I2047" i="5"/>
  <c r="H2047" i="5"/>
  <c r="G2047" i="5"/>
  <c r="F2047" i="5"/>
  <c r="I2046" i="5"/>
  <c r="H2046" i="5"/>
  <c r="G2046" i="5"/>
  <c r="F2046" i="5"/>
  <c r="J2044" i="5"/>
  <c r="J2043" i="5"/>
  <c r="J2042" i="5"/>
  <c r="J2041" i="5"/>
  <c r="I2040" i="5"/>
  <c r="H2040" i="5"/>
  <c r="G2040" i="5"/>
  <c r="F2040" i="5"/>
  <c r="J2039" i="5"/>
  <c r="J2038" i="5"/>
  <c r="J2037" i="5"/>
  <c r="J2036" i="5"/>
  <c r="I2035" i="5"/>
  <c r="H2035" i="5"/>
  <c r="G2035" i="5"/>
  <c r="F2035" i="5"/>
  <c r="J2034" i="5"/>
  <c r="J2033" i="5"/>
  <c r="J2032" i="5"/>
  <c r="J2031" i="5"/>
  <c r="I2030" i="5"/>
  <c r="H2030" i="5"/>
  <c r="G2030" i="5"/>
  <c r="F2030" i="5"/>
  <c r="I1994" i="5"/>
  <c r="H1994" i="5"/>
  <c r="G1994" i="5"/>
  <c r="F1994" i="5"/>
  <c r="I1993" i="5"/>
  <c r="H1993" i="5"/>
  <c r="G1993" i="5"/>
  <c r="F1993" i="5"/>
  <c r="I1992" i="5"/>
  <c r="H1992" i="5"/>
  <c r="G1992" i="5"/>
  <c r="F1992" i="5"/>
  <c r="I1991" i="5"/>
  <c r="H1991" i="5"/>
  <c r="G1991" i="5"/>
  <c r="F1991" i="5"/>
  <c r="J1989" i="5"/>
  <c r="J1988" i="5"/>
  <c r="J1987" i="5"/>
  <c r="J1986" i="5"/>
  <c r="I1985" i="5"/>
  <c r="H1985" i="5"/>
  <c r="G1985" i="5"/>
  <c r="F1985" i="5"/>
  <c r="J1984" i="5"/>
  <c r="J1983" i="5"/>
  <c r="J1982" i="5"/>
  <c r="J1981" i="5"/>
  <c r="I1980" i="5"/>
  <c r="H1980" i="5"/>
  <c r="G1980" i="5"/>
  <c r="F1980" i="5"/>
  <c r="J1979" i="5"/>
  <c r="J1978" i="5"/>
  <c r="J1977" i="5"/>
  <c r="J1976" i="5"/>
  <c r="I1975" i="5"/>
  <c r="H1975" i="5"/>
  <c r="G1975" i="5"/>
  <c r="F1975" i="5"/>
  <c r="I1974" i="5"/>
  <c r="H1974" i="5"/>
  <c r="G1974" i="5"/>
  <c r="F1974" i="5"/>
  <c r="I1973" i="5"/>
  <c r="H1973" i="5"/>
  <c r="G1973" i="5"/>
  <c r="F1973" i="5"/>
  <c r="I1972" i="5"/>
  <c r="H1972" i="5"/>
  <c r="G1972" i="5"/>
  <c r="F1972" i="5"/>
  <c r="I1971" i="5"/>
  <c r="H1971" i="5"/>
  <c r="G1971" i="5"/>
  <c r="F1971" i="5"/>
  <c r="J1969" i="5"/>
  <c r="J1968" i="5"/>
  <c r="J1967" i="5"/>
  <c r="J1966" i="5"/>
  <c r="I1965" i="5"/>
  <c r="H1965" i="5"/>
  <c r="G1965" i="5"/>
  <c r="F1965" i="5"/>
  <c r="J1964" i="5"/>
  <c r="J1963" i="5"/>
  <c r="J1962" i="5"/>
  <c r="J1961" i="5"/>
  <c r="I1960" i="5"/>
  <c r="H1960" i="5"/>
  <c r="G1960" i="5"/>
  <c r="F1960" i="5"/>
  <c r="J1959" i="5"/>
  <c r="J1958" i="5"/>
  <c r="J1957" i="5"/>
  <c r="J1956" i="5"/>
  <c r="I1955" i="5"/>
  <c r="H1955" i="5"/>
  <c r="G1955" i="5"/>
  <c r="F1955" i="5"/>
  <c r="J2189" i="5"/>
  <c r="F2189" i="5"/>
  <c r="G2189" i="5"/>
  <c r="H2189" i="5"/>
  <c r="I2189" i="5"/>
  <c r="H1265" i="5"/>
  <c r="H1266" i="5"/>
  <c r="H1267" i="5"/>
  <c r="G1260" i="5"/>
  <c r="G1270" i="5" s="1"/>
  <c r="G1261" i="5"/>
  <c r="G1271" i="5" s="1"/>
  <c r="G1262" i="5"/>
  <c r="G1272" i="5" s="1"/>
  <c r="F1260" i="5"/>
  <c r="F1270" i="5" s="1"/>
  <c r="F1261" i="5"/>
  <c r="F1271" i="5" s="1"/>
  <c r="F1262" i="5"/>
  <c r="F1272" i="5" s="1"/>
  <c r="G1259" i="5"/>
  <c r="G1269" i="5" s="1"/>
  <c r="H1264" i="5"/>
  <c r="F1259" i="5"/>
  <c r="F1269" i="5" s="1"/>
  <c r="J1279" i="5"/>
  <c r="J1280" i="5"/>
  <c r="J1281" i="5"/>
  <c r="J1282" i="5"/>
  <c r="J1284" i="5"/>
  <c r="J1285" i="5"/>
  <c r="J1286" i="5"/>
  <c r="J1287" i="5"/>
  <c r="F1288" i="5"/>
  <c r="H1283" i="5"/>
  <c r="G1278" i="5"/>
  <c r="F1283" i="5"/>
  <c r="J1217" i="5"/>
  <c r="J1216" i="5"/>
  <c r="J1215" i="5"/>
  <c r="J1214" i="5"/>
  <c r="I1213" i="5"/>
  <c r="H1213" i="5"/>
  <c r="G1213" i="5"/>
  <c r="F1213" i="5"/>
  <c r="J1212" i="5"/>
  <c r="J1211" i="5"/>
  <c r="J1210" i="5"/>
  <c r="J1209" i="5"/>
  <c r="I1208" i="5"/>
  <c r="H1208" i="5"/>
  <c r="G1208" i="5"/>
  <c r="F1208" i="5"/>
  <c r="J1207" i="5"/>
  <c r="J1206" i="5"/>
  <c r="J1205" i="5"/>
  <c r="J1204" i="5"/>
  <c r="I1203" i="5"/>
  <c r="H1203" i="5"/>
  <c r="G1203" i="5"/>
  <c r="F1203" i="5"/>
  <c r="J1202" i="5"/>
  <c r="J1201" i="5"/>
  <c r="J1200" i="5"/>
  <c r="J1199" i="5"/>
  <c r="I1198" i="5"/>
  <c r="H1198" i="5"/>
  <c r="G1198" i="5"/>
  <c r="F1198" i="5"/>
  <c r="J1197" i="5"/>
  <c r="J1196" i="5"/>
  <c r="J1195" i="5"/>
  <c r="J1194" i="5"/>
  <c r="I1193" i="5"/>
  <c r="H1193" i="5"/>
  <c r="G1193" i="5"/>
  <c r="F1193" i="5"/>
  <c r="J1192" i="5"/>
  <c r="J1191" i="5"/>
  <c r="J1190" i="5"/>
  <c r="J1189" i="5"/>
  <c r="I1188" i="5"/>
  <c r="H1188" i="5"/>
  <c r="G1188" i="5"/>
  <c r="F1188" i="5"/>
  <c r="F1569" i="5"/>
  <c r="F2171" i="5" s="1"/>
  <c r="I1572" i="5"/>
  <c r="I2174" i="5" s="1"/>
  <c r="H1572" i="5"/>
  <c r="H2174" i="5" s="1"/>
  <c r="G1572" i="5"/>
  <c r="G2174" i="5" s="1"/>
  <c r="F1572" i="5"/>
  <c r="F2174" i="5" s="1"/>
  <c r="I1571" i="5"/>
  <c r="I2173" i="5" s="1"/>
  <c r="H1571" i="5"/>
  <c r="H2173" i="5" s="1"/>
  <c r="G1571" i="5"/>
  <c r="G2173" i="5" s="1"/>
  <c r="F1571" i="5"/>
  <c r="F2173" i="5" s="1"/>
  <c r="I1570" i="5"/>
  <c r="I2172" i="5" s="1"/>
  <c r="H1570" i="5"/>
  <c r="H2172" i="5" s="1"/>
  <c r="G1570" i="5"/>
  <c r="G2172" i="5" s="1"/>
  <c r="F1570" i="5"/>
  <c r="F2172" i="5" s="1"/>
  <c r="I1569" i="5"/>
  <c r="I2171" i="5" s="1"/>
  <c r="H1569" i="5"/>
  <c r="H2171" i="5" s="1"/>
  <c r="G1569" i="5"/>
  <c r="G2171" i="5" s="1"/>
  <c r="I1567" i="5"/>
  <c r="I2169" i="5" s="1"/>
  <c r="H1567" i="5"/>
  <c r="H2169" i="5" s="1"/>
  <c r="G1567" i="5"/>
  <c r="G2169" i="5" s="1"/>
  <c r="F1567" i="5"/>
  <c r="F2169" i="5" s="1"/>
  <c r="I1566" i="5"/>
  <c r="I2168" i="5" s="1"/>
  <c r="H1566" i="5"/>
  <c r="H2168" i="5" s="1"/>
  <c r="G1566" i="5"/>
  <c r="G2168" i="5" s="1"/>
  <c r="F1566" i="5"/>
  <c r="F2168" i="5" s="1"/>
  <c r="I1565" i="5"/>
  <c r="I2167" i="5" s="1"/>
  <c r="H1565" i="5"/>
  <c r="H2167" i="5" s="1"/>
  <c r="G1565" i="5"/>
  <c r="G2167" i="5" s="1"/>
  <c r="F1565" i="5"/>
  <c r="F2167" i="5" s="1"/>
  <c r="I1564" i="5"/>
  <c r="I2166" i="5" s="1"/>
  <c r="H1564" i="5"/>
  <c r="H2166" i="5" s="1"/>
  <c r="G1564" i="5"/>
  <c r="G2166" i="5" s="1"/>
  <c r="F1564" i="5"/>
  <c r="F2166" i="5" s="1"/>
  <c r="I1562" i="5"/>
  <c r="I2164" i="5" s="1"/>
  <c r="H1562" i="5"/>
  <c r="H2164" i="5" s="1"/>
  <c r="G1562" i="5"/>
  <c r="G2164" i="5" s="1"/>
  <c r="F1562" i="5"/>
  <c r="F2164" i="5" s="1"/>
  <c r="I1561" i="5"/>
  <c r="I2163" i="5" s="1"/>
  <c r="H1561" i="5"/>
  <c r="H2163" i="5" s="1"/>
  <c r="G1561" i="5"/>
  <c r="G2163" i="5" s="1"/>
  <c r="F1561" i="5"/>
  <c r="F2163" i="5" s="1"/>
  <c r="I1560" i="5"/>
  <c r="I2162" i="5" s="1"/>
  <c r="H1560" i="5"/>
  <c r="H2162" i="5" s="1"/>
  <c r="G1560" i="5"/>
  <c r="G2162" i="5" s="1"/>
  <c r="F1560" i="5"/>
  <c r="F2162" i="5" s="1"/>
  <c r="I1559" i="5"/>
  <c r="I2161" i="5" s="1"/>
  <c r="H1559" i="5"/>
  <c r="H2161" i="5" s="1"/>
  <c r="G1559" i="5"/>
  <c r="G2161" i="5" s="1"/>
  <c r="F1559" i="5"/>
  <c r="F2161" i="5" s="1"/>
  <c r="I1557" i="5"/>
  <c r="I2159" i="5" s="1"/>
  <c r="H1557" i="5"/>
  <c r="H2159" i="5" s="1"/>
  <c r="G1557" i="5"/>
  <c r="G2159" i="5" s="1"/>
  <c r="F1557" i="5"/>
  <c r="F2159" i="5" s="1"/>
  <c r="I1556" i="5"/>
  <c r="I2158" i="5" s="1"/>
  <c r="H1556" i="5"/>
  <c r="H2158" i="5" s="1"/>
  <c r="G1556" i="5"/>
  <c r="G2158" i="5" s="1"/>
  <c r="F1556" i="5"/>
  <c r="F2158" i="5" s="1"/>
  <c r="I1555" i="5"/>
  <c r="I2157" i="5" s="1"/>
  <c r="H1555" i="5"/>
  <c r="H2157" i="5" s="1"/>
  <c r="G1555" i="5"/>
  <c r="G2157" i="5" s="1"/>
  <c r="F1555" i="5"/>
  <c r="F2157" i="5" s="1"/>
  <c r="I1554" i="5"/>
  <c r="I2156" i="5" s="1"/>
  <c r="H1554" i="5"/>
  <c r="H2156" i="5" s="1"/>
  <c r="G1554" i="5"/>
  <c r="G2156" i="5" s="1"/>
  <c r="F1554" i="5"/>
  <c r="F2156" i="5" s="1"/>
  <c r="I1552" i="5"/>
  <c r="I2154" i="5" s="1"/>
  <c r="H1552" i="5"/>
  <c r="H2154" i="5" s="1"/>
  <c r="G1552" i="5"/>
  <c r="G2154" i="5" s="1"/>
  <c r="F1552" i="5"/>
  <c r="F2154" i="5" s="1"/>
  <c r="I1551" i="5"/>
  <c r="I2153" i="5" s="1"/>
  <c r="H1551" i="5"/>
  <c r="H2153" i="5" s="1"/>
  <c r="G1551" i="5"/>
  <c r="G2153" i="5" s="1"/>
  <c r="F1551" i="5"/>
  <c r="F2153" i="5" s="1"/>
  <c r="I1550" i="5"/>
  <c r="I2152" i="5" s="1"/>
  <c r="H1550" i="5"/>
  <c r="H2152" i="5" s="1"/>
  <c r="G1550" i="5"/>
  <c r="G2152" i="5" s="1"/>
  <c r="F1550" i="5"/>
  <c r="F2152" i="5" s="1"/>
  <c r="I1549" i="5"/>
  <c r="I2151" i="5" s="1"/>
  <c r="H1549" i="5"/>
  <c r="H2151" i="5" s="1"/>
  <c r="G1549" i="5"/>
  <c r="G2151" i="5" s="1"/>
  <c r="F1549" i="5"/>
  <c r="F2151" i="5" s="1"/>
  <c r="F1544" i="5"/>
  <c r="F2146" i="5" s="1"/>
  <c r="I1547" i="5"/>
  <c r="I2149" i="5" s="1"/>
  <c r="H1547" i="5"/>
  <c r="H2149" i="5" s="1"/>
  <c r="G1547" i="5"/>
  <c r="G2149" i="5" s="1"/>
  <c r="F1547" i="5"/>
  <c r="F2149" i="5" s="1"/>
  <c r="I1546" i="5"/>
  <c r="I2148" i="5" s="1"/>
  <c r="H1546" i="5"/>
  <c r="H2148" i="5" s="1"/>
  <c r="G1546" i="5"/>
  <c r="G2148" i="5" s="1"/>
  <c r="F1546" i="5"/>
  <c r="F2148" i="5" s="1"/>
  <c r="I1545" i="5"/>
  <c r="I2147" i="5" s="1"/>
  <c r="H1545" i="5"/>
  <c r="H2147" i="5" s="1"/>
  <c r="G1545" i="5"/>
  <c r="G2147" i="5" s="1"/>
  <c r="F1545" i="5"/>
  <c r="F2147" i="5" s="1"/>
  <c r="I1544" i="5"/>
  <c r="I2146" i="5" s="1"/>
  <c r="H1544" i="5"/>
  <c r="G1544" i="5"/>
  <c r="G2146" i="5" s="1"/>
  <c r="I1539" i="5"/>
  <c r="I2141" i="5" s="1"/>
  <c r="I1540" i="5"/>
  <c r="I2142" i="5" s="1"/>
  <c r="I1541" i="5"/>
  <c r="I2143" i="5" s="1"/>
  <c r="I1542" i="5"/>
  <c r="I2144" i="5" s="1"/>
  <c r="H1540" i="5"/>
  <c r="H2142" i="5" s="1"/>
  <c r="H1542" i="5"/>
  <c r="H2144" i="5" s="1"/>
  <c r="G1539" i="5"/>
  <c r="G1540" i="5"/>
  <c r="G2142" i="5" s="1"/>
  <c r="G1541" i="5"/>
  <c r="G2143" i="5" s="1"/>
  <c r="G1542" i="5"/>
  <c r="G2144" i="5" s="1"/>
  <c r="F2141" i="5"/>
  <c r="F1540" i="5"/>
  <c r="F1541" i="5"/>
  <c r="F2143" i="5" s="1"/>
  <c r="F1542" i="5"/>
  <c r="F2144" i="5" s="1"/>
  <c r="J1132" i="5"/>
  <c r="J1131" i="5"/>
  <c r="J1130" i="5"/>
  <c r="J1129" i="5"/>
  <c r="I1128" i="5"/>
  <c r="H1128" i="5"/>
  <c r="G1128" i="5"/>
  <c r="F1128" i="5"/>
  <c r="J1127" i="5"/>
  <c r="J1126" i="5"/>
  <c r="J1125" i="5"/>
  <c r="J1124" i="5"/>
  <c r="I1123" i="5"/>
  <c r="H1123" i="5"/>
  <c r="G1123" i="5"/>
  <c r="F1123" i="5"/>
  <c r="J1122" i="5"/>
  <c r="J1121" i="5"/>
  <c r="J1120" i="5"/>
  <c r="J1119" i="5"/>
  <c r="I1118" i="5"/>
  <c r="H1118" i="5"/>
  <c r="G1118" i="5"/>
  <c r="F1118" i="5"/>
  <c r="J1117" i="5"/>
  <c r="J1116" i="5"/>
  <c r="J1115" i="5"/>
  <c r="J1114" i="5"/>
  <c r="I1113" i="5"/>
  <c r="H1113" i="5"/>
  <c r="G1113" i="5"/>
  <c r="J1112" i="5"/>
  <c r="J1111" i="5"/>
  <c r="J1110" i="5"/>
  <c r="J1109" i="5"/>
  <c r="I1108" i="5"/>
  <c r="H1108" i="5"/>
  <c r="G1108" i="5"/>
  <c r="F1108" i="5"/>
  <c r="J1107" i="5"/>
  <c r="J1106" i="5"/>
  <c r="J1105" i="5"/>
  <c r="J1104" i="5"/>
  <c r="I1103" i="5"/>
  <c r="H1103" i="5"/>
  <c r="G1103" i="5"/>
  <c r="F1103" i="5"/>
  <c r="J1102" i="5"/>
  <c r="J1101" i="5"/>
  <c r="J1100" i="5"/>
  <c r="J1099" i="5"/>
  <c r="I1098" i="5"/>
  <c r="H1098" i="5"/>
  <c r="G1098" i="5"/>
  <c r="F1098" i="5"/>
  <c r="H1173" i="5"/>
  <c r="G1173" i="5"/>
  <c r="F1173" i="5"/>
  <c r="J1229" i="5"/>
  <c r="J1252" i="5"/>
  <c r="J1251" i="5"/>
  <c r="J1250" i="5"/>
  <c r="J1249" i="5"/>
  <c r="J1247" i="5"/>
  <c r="J1246" i="5"/>
  <c r="J1245" i="5"/>
  <c r="J1244" i="5"/>
  <c r="J1242" i="5"/>
  <c r="J1241" i="5"/>
  <c r="J1240" i="5"/>
  <c r="J1239" i="5"/>
  <c r="J1237" i="5"/>
  <c r="J1236" i="5"/>
  <c r="J1235" i="5"/>
  <c r="J1234" i="5"/>
  <c r="J1232" i="5"/>
  <c r="J1231" i="5"/>
  <c r="J1230" i="5"/>
  <c r="J1227" i="5"/>
  <c r="J1226" i="5"/>
  <c r="J1225" i="5"/>
  <c r="J1224" i="5"/>
  <c r="J1219" i="5"/>
  <c r="F1248" i="5"/>
  <c r="G1248" i="5"/>
  <c r="H1248" i="5"/>
  <c r="I1248" i="5"/>
  <c r="F1243" i="5"/>
  <c r="G1243" i="5"/>
  <c r="H1243" i="5"/>
  <c r="I1243" i="5"/>
  <c r="F1238" i="5"/>
  <c r="G1238" i="5"/>
  <c r="H1238" i="5"/>
  <c r="I1238" i="5"/>
  <c r="F1233" i="5"/>
  <c r="G1233" i="5"/>
  <c r="H1233" i="5"/>
  <c r="I1233" i="5"/>
  <c r="F1228" i="5"/>
  <c r="G1228" i="5"/>
  <c r="H1228" i="5"/>
  <c r="I1228" i="5"/>
  <c r="F1223" i="5"/>
  <c r="G1223" i="5"/>
  <c r="H1223" i="5"/>
  <c r="I1223" i="5"/>
  <c r="J1222" i="5"/>
  <c r="J1220" i="5"/>
  <c r="J1221" i="5"/>
  <c r="F1218" i="5"/>
  <c r="G1218" i="5"/>
  <c r="H1218" i="5"/>
  <c r="I1218" i="5"/>
  <c r="G1283" i="5"/>
  <c r="G1288" i="5"/>
  <c r="H1288" i="5"/>
  <c r="F1038" i="5"/>
  <c r="G1038" i="5"/>
  <c r="H1038" i="5"/>
  <c r="I1038" i="5"/>
  <c r="J1034" i="5"/>
  <c r="J1040" i="5"/>
  <c r="J1041" i="5"/>
  <c r="J1042" i="5"/>
  <c r="J1039" i="5"/>
  <c r="J822" i="5"/>
  <c r="J821" i="5"/>
  <c r="J820" i="5"/>
  <c r="J819" i="5"/>
  <c r="I818" i="5"/>
  <c r="H818" i="5"/>
  <c r="G818" i="5"/>
  <c r="F818" i="5"/>
  <c r="J817" i="5"/>
  <c r="J816" i="5"/>
  <c r="J815" i="5"/>
  <c r="J814" i="5"/>
  <c r="I813" i="5"/>
  <c r="H813" i="5"/>
  <c r="G813" i="5"/>
  <c r="F813" i="5"/>
  <c r="J812" i="5"/>
  <c r="J811" i="5"/>
  <c r="J810" i="5"/>
  <c r="J809" i="5"/>
  <c r="I808" i="5"/>
  <c r="H808" i="5"/>
  <c r="G808" i="5"/>
  <c r="F808" i="5"/>
  <c r="J807" i="5"/>
  <c r="J806" i="5"/>
  <c r="J805" i="5"/>
  <c r="J804" i="5"/>
  <c r="I803" i="5"/>
  <c r="H803" i="5"/>
  <c r="G803" i="5"/>
  <c r="F803" i="5"/>
  <c r="J802" i="5"/>
  <c r="J801" i="5"/>
  <c r="J800" i="5"/>
  <c r="J799" i="5"/>
  <c r="I798" i="5"/>
  <c r="H798" i="5"/>
  <c r="G798" i="5"/>
  <c r="F798" i="5"/>
  <c r="J797" i="5"/>
  <c r="J796" i="5"/>
  <c r="J795" i="5"/>
  <c r="J794" i="5"/>
  <c r="I793" i="5"/>
  <c r="H793" i="5"/>
  <c r="G793" i="5"/>
  <c r="F793" i="5"/>
  <c r="J792" i="5"/>
  <c r="J791" i="5"/>
  <c r="J790" i="5"/>
  <c r="J789" i="5"/>
  <c r="I788" i="5"/>
  <c r="H788" i="5"/>
  <c r="G788" i="5"/>
  <c r="F788" i="5"/>
  <c r="H909" i="5"/>
  <c r="G909" i="5"/>
  <c r="G884" i="5"/>
  <c r="I843" i="5"/>
  <c r="H843" i="5"/>
  <c r="G843" i="5"/>
  <c r="G1268" i="5" l="1"/>
  <c r="F1268" i="5"/>
  <c r="G2141" i="5"/>
  <c r="G2140" i="5" s="1"/>
  <c r="G1538" i="5"/>
  <c r="H1271" i="5"/>
  <c r="J1266" i="5"/>
  <c r="H956" i="5"/>
  <c r="F2142" i="5"/>
  <c r="F2140" i="5" s="1"/>
  <c r="F1538" i="5"/>
  <c r="H1269" i="5"/>
  <c r="H954" i="5"/>
  <c r="J1264" i="5"/>
  <c r="H957" i="5"/>
  <c r="J957" i="5" s="1"/>
  <c r="H1272" i="5"/>
  <c r="J1267" i="5"/>
  <c r="H1270" i="5"/>
  <c r="J1265" i="5"/>
  <c r="H955" i="5"/>
  <c r="J955" i="5" s="1"/>
  <c r="H2146" i="5"/>
  <c r="H2145" i="5" s="1"/>
  <c r="I2070" i="5"/>
  <c r="G2145" i="5"/>
  <c r="F2150" i="5"/>
  <c r="F2155" i="5"/>
  <c r="F2160" i="5"/>
  <c r="F2165" i="5"/>
  <c r="G2170" i="5"/>
  <c r="J1540" i="5"/>
  <c r="J2142" i="5" s="1"/>
  <c r="F1543" i="5"/>
  <c r="J1544" i="5"/>
  <c r="J2146" i="5" s="1"/>
  <c r="I1548" i="5"/>
  <c r="J1552" i="5"/>
  <c r="J2154" i="5" s="1"/>
  <c r="H1553" i="5"/>
  <c r="J1556" i="5"/>
  <c r="J2158" i="5" s="1"/>
  <c r="G1558" i="5"/>
  <c r="J1560" i="5"/>
  <c r="J2162" i="5" s="1"/>
  <c r="F1563" i="5"/>
  <c r="J1564" i="5"/>
  <c r="J2166" i="5" s="1"/>
  <c r="I1568" i="5"/>
  <c r="J1572" i="5"/>
  <c r="J2174" i="5" s="1"/>
  <c r="I2150" i="5"/>
  <c r="I2155" i="5"/>
  <c r="I2160" i="5"/>
  <c r="I2165" i="5"/>
  <c r="G2075" i="5"/>
  <c r="F2075" i="5"/>
  <c r="G2080" i="5"/>
  <c r="I2140" i="5"/>
  <c r="I2145" i="5"/>
  <c r="F2145" i="5"/>
  <c r="H2150" i="5"/>
  <c r="H2155" i="5"/>
  <c r="H2160" i="5"/>
  <c r="H2165" i="5"/>
  <c r="I2170" i="5"/>
  <c r="F2170" i="5"/>
  <c r="G2150" i="5"/>
  <c r="G2155" i="5"/>
  <c r="G2160" i="5"/>
  <c r="G2165" i="5"/>
  <c r="H2170" i="5"/>
  <c r="J2078" i="5"/>
  <c r="I2045" i="5"/>
  <c r="J1539" i="5"/>
  <c r="J2141" i="5" s="1"/>
  <c r="J1541" i="5"/>
  <c r="J2143" i="5" s="1"/>
  <c r="G1543" i="5"/>
  <c r="I1543" i="5"/>
  <c r="J1545" i="5"/>
  <c r="J2147" i="5" s="1"/>
  <c r="J1547" i="5"/>
  <c r="J2149" i="5" s="1"/>
  <c r="F1548" i="5"/>
  <c r="H1548" i="5"/>
  <c r="J1549" i="5"/>
  <c r="J2151" i="5" s="1"/>
  <c r="J1551" i="5"/>
  <c r="J2153" i="5" s="1"/>
  <c r="G1553" i="5"/>
  <c r="I1553" i="5"/>
  <c r="J1555" i="5"/>
  <c r="J2157" i="5" s="1"/>
  <c r="J1557" i="5"/>
  <c r="J2159" i="5" s="1"/>
  <c r="F1558" i="5"/>
  <c r="H1558" i="5"/>
  <c r="J1559" i="5"/>
  <c r="J2161" i="5" s="1"/>
  <c r="J1561" i="5"/>
  <c r="J2163" i="5" s="1"/>
  <c r="G1563" i="5"/>
  <c r="I1563" i="5"/>
  <c r="J1565" i="5"/>
  <c r="J2167" i="5" s="1"/>
  <c r="J1567" i="5"/>
  <c r="J2169" i="5" s="1"/>
  <c r="F1568" i="5"/>
  <c r="H1568" i="5"/>
  <c r="J1571" i="5"/>
  <c r="J2173" i="5" s="1"/>
  <c r="G1970" i="5"/>
  <c r="F2045" i="5"/>
  <c r="H2045" i="5"/>
  <c r="G2045" i="5"/>
  <c r="F2070" i="5"/>
  <c r="H2070" i="5"/>
  <c r="J1188" i="5"/>
  <c r="J1198" i="5"/>
  <c r="J1208" i="5"/>
  <c r="J1213" i="5"/>
  <c r="G2070" i="5"/>
  <c r="I1538" i="5"/>
  <c r="J1542" i="5"/>
  <c r="J2144" i="5" s="1"/>
  <c r="H1543" i="5"/>
  <c r="J1546" i="5"/>
  <c r="J2148" i="5" s="1"/>
  <c r="G1548" i="5"/>
  <c r="J1550" i="5"/>
  <c r="J2152" i="5" s="1"/>
  <c r="F1553" i="5"/>
  <c r="J1554" i="5"/>
  <c r="J2156" i="5" s="1"/>
  <c r="I1558" i="5"/>
  <c r="J1562" i="5"/>
  <c r="J2164" i="5" s="1"/>
  <c r="H1563" i="5"/>
  <c r="J1566" i="5"/>
  <c r="J2168" i="5" s="1"/>
  <c r="G1568" i="5"/>
  <c r="J1570" i="5"/>
  <c r="J2172" i="5" s="1"/>
  <c r="J2074" i="5"/>
  <c r="I1990" i="5"/>
  <c r="H2075" i="5"/>
  <c r="H1990" i="5"/>
  <c r="G1990" i="5"/>
  <c r="J1993" i="5"/>
  <c r="G2065" i="5"/>
  <c r="I2075" i="5"/>
  <c r="F2080" i="5"/>
  <c r="J2082" i="5"/>
  <c r="I2080" i="5"/>
  <c r="H2080" i="5"/>
  <c r="I2065" i="5"/>
  <c r="H2065" i="5"/>
  <c r="I1970" i="5"/>
  <c r="J2049" i="5"/>
  <c r="J1965" i="5"/>
  <c r="J1971" i="5"/>
  <c r="J1975" i="5"/>
  <c r="J1980" i="5"/>
  <c r="J2040" i="5"/>
  <c r="J2073" i="5"/>
  <c r="J818" i="5"/>
  <c r="J1991" i="5"/>
  <c r="J2035" i="5"/>
  <c r="J2047" i="5"/>
  <c r="J2055" i="5"/>
  <c r="J2072" i="5"/>
  <c r="J2084" i="5"/>
  <c r="J1955" i="5"/>
  <c r="H1970" i="5"/>
  <c r="J1985" i="5"/>
  <c r="J2046" i="5"/>
  <c r="J2066" i="5"/>
  <c r="J2067" i="5"/>
  <c r="J2071" i="5"/>
  <c r="J2079" i="5"/>
  <c r="J1960" i="5"/>
  <c r="J1972" i="5"/>
  <c r="J1992" i="5"/>
  <c r="J2048" i="5"/>
  <c r="J2060" i="5"/>
  <c r="J2068" i="5"/>
  <c r="J2076" i="5"/>
  <c r="H2086" i="5"/>
  <c r="G2087" i="5"/>
  <c r="F2088" i="5"/>
  <c r="I2089" i="5"/>
  <c r="G2086" i="5"/>
  <c r="F2087" i="5"/>
  <c r="I2088" i="5"/>
  <c r="H2089" i="5"/>
  <c r="F1970" i="5"/>
  <c r="J1974" i="5"/>
  <c r="F1990" i="5"/>
  <c r="J2030" i="5"/>
  <c r="J2050" i="5"/>
  <c r="F2065" i="5"/>
  <c r="F2086" i="5"/>
  <c r="I2087" i="5"/>
  <c r="H2088" i="5"/>
  <c r="G2089" i="5"/>
  <c r="J1973" i="5"/>
  <c r="J1994" i="5"/>
  <c r="J2069" i="5"/>
  <c r="J2077" i="5"/>
  <c r="I2086" i="5"/>
  <c r="H2087" i="5"/>
  <c r="G2088" i="5"/>
  <c r="F2089" i="5"/>
  <c r="J2081" i="5"/>
  <c r="J2083" i="5"/>
  <c r="J1118" i="5"/>
  <c r="J1113" i="5"/>
  <c r="J1193" i="5"/>
  <c r="J1203" i="5"/>
  <c r="J1569" i="5"/>
  <c r="J2171" i="5" s="1"/>
  <c r="F1258" i="5"/>
  <c r="J1223" i="5"/>
  <c r="J1098" i="5"/>
  <c r="J1248" i="5"/>
  <c r="J1123" i="5"/>
  <c r="J1128" i="5"/>
  <c r="J1568" i="5" s="1"/>
  <c r="J2170" i="5" s="1"/>
  <c r="J793" i="5"/>
  <c r="J813" i="5"/>
  <c r="J1218" i="5"/>
  <c r="J803" i="5"/>
  <c r="J1103" i="5"/>
  <c r="J1108" i="5"/>
  <c r="J1228" i="5"/>
  <c r="J788" i="5"/>
  <c r="J808" i="5"/>
  <c r="J1238" i="5"/>
  <c r="J1243" i="5"/>
  <c r="J1233" i="5"/>
  <c r="J1038" i="5"/>
  <c r="J798" i="5"/>
  <c r="J880" i="5"/>
  <c r="J881" i="5"/>
  <c r="J882" i="5"/>
  <c r="J879" i="5"/>
  <c r="F878" i="5"/>
  <c r="G878" i="5"/>
  <c r="H878" i="5"/>
  <c r="I878" i="5"/>
  <c r="J875" i="5"/>
  <c r="J876" i="5"/>
  <c r="J877" i="5"/>
  <c r="J874" i="5"/>
  <c r="F873" i="5"/>
  <c r="G873" i="5"/>
  <c r="H873" i="5"/>
  <c r="I873" i="5"/>
  <c r="J870" i="5"/>
  <c r="J871" i="5"/>
  <c r="J872" i="5"/>
  <c r="J869" i="5"/>
  <c r="F868" i="5"/>
  <c r="G868" i="5"/>
  <c r="H868" i="5"/>
  <c r="I868" i="5"/>
  <c r="J865" i="5"/>
  <c r="J866" i="5"/>
  <c r="J867" i="5"/>
  <c r="J864" i="5"/>
  <c r="F863" i="5"/>
  <c r="G863" i="5"/>
  <c r="H863" i="5"/>
  <c r="I863" i="5"/>
  <c r="J860" i="5"/>
  <c r="J861" i="5"/>
  <c r="J862" i="5"/>
  <c r="J859" i="5"/>
  <c r="F858" i="5"/>
  <c r="G858" i="5"/>
  <c r="H858" i="5"/>
  <c r="I858" i="5"/>
  <c r="J855" i="5"/>
  <c r="J856" i="5"/>
  <c r="J857" i="5"/>
  <c r="J854" i="5"/>
  <c r="F853" i="5"/>
  <c r="G853" i="5"/>
  <c r="H853" i="5"/>
  <c r="I853" i="5"/>
  <c r="J850" i="5"/>
  <c r="J851" i="5"/>
  <c r="J852" i="5"/>
  <c r="J849" i="5"/>
  <c r="F848" i="5"/>
  <c r="G848" i="5"/>
  <c r="H848" i="5"/>
  <c r="I848" i="5"/>
  <c r="H884" i="5"/>
  <c r="I884" i="5"/>
  <c r="J1548" i="5" l="1"/>
  <c r="J2150" i="5" s="1"/>
  <c r="H953" i="5"/>
  <c r="H1539" i="5"/>
  <c r="J954" i="5"/>
  <c r="H1541" i="5"/>
  <c r="H2143" i="5" s="1"/>
  <c r="J956" i="5"/>
  <c r="J2070" i="5"/>
  <c r="H1268" i="5"/>
  <c r="J2045" i="5"/>
  <c r="J1970" i="5"/>
  <c r="J1990" i="5"/>
  <c r="J2075" i="5"/>
  <c r="J2065" i="5"/>
  <c r="I2085" i="5"/>
  <c r="J1553" i="5"/>
  <c r="J2155" i="5" s="1"/>
  <c r="J1558" i="5"/>
  <c r="J2160" i="5" s="1"/>
  <c r="J2089" i="5"/>
  <c r="J2080" i="5"/>
  <c r="F2085" i="5"/>
  <c r="J2087" i="5"/>
  <c r="J2086" i="5"/>
  <c r="J2088" i="5"/>
  <c r="J1563" i="5"/>
  <c r="J2165" i="5" s="1"/>
  <c r="G2085" i="5"/>
  <c r="H2085" i="5"/>
  <c r="J1538" i="5"/>
  <c r="J2140" i="5" s="1"/>
  <c r="J1543" i="5"/>
  <c r="J2145" i="5" s="1"/>
  <c r="J868" i="5"/>
  <c r="J863" i="5"/>
  <c r="J858" i="5"/>
  <c r="J853" i="5"/>
  <c r="J873" i="5"/>
  <c r="J878" i="5"/>
  <c r="J848" i="5"/>
  <c r="H1538" i="5" l="1"/>
  <c r="H2141" i="5"/>
  <c r="H2140" i="5" s="1"/>
  <c r="J953" i="5"/>
  <c r="J2085" i="5"/>
  <c r="I1943" i="5" l="1"/>
  <c r="I1953" i="5" s="1"/>
  <c r="H1943" i="5"/>
  <c r="H1953" i="5" s="1"/>
  <c r="G1943" i="5"/>
  <c r="G1953" i="5" s="1"/>
  <c r="F1943" i="5"/>
  <c r="F1953" i="5" s="1"/>
  <c r="I1942" i="5"/>
  <c r="I1952" i="5" s="1"/>
  <c r="H1942" i="5"/>
  <c r="H1952" i="5" s="1"/>
  <c r="G1942" i="5"/>
  <c r="F1942" i="5"/>
  <c r="F1952" i="5" s="1"/>
  <c r="I1941" i="5"/>
  <c r="I1951" i="5" s="1"/>
  <c r="H1941" i="5"/>
  <c r="H1951" i="5" s="1"/>
  <c r="G1941" i="5"/>
  <c r="G1951" i="5" s="1"/>
  <c r="F1941" i="5"/>
  <c r="F1951" i="5" s="1"/>
  <c r="I1940" i="5"/>
  <c r="I1950" i="5" s="1"/>
  <c r="H1940" i="5"/>
  <c r="G1940" i="5"/>
  <c r="G1950" i="5" s="1"/>
  <c r="F1940" i="5"/>
  <c r="F1950" i="5" s="1"/>
  <c r="I1938" i="5"/>
  <c r="H1938" i="5"/>
  <c r="G1938" i="5"/>
  <c r="F1938" i="5"/>
  <c r="I1937" i="5"/>
  <c r="H1937" i="5"/>
  <c r="G1937" i="5"/>
  <c r="F1937" i="5"/>
  <c r="I1936" i="5"/>
  <c r="H1936" i="5"/>
  <c r="G1936" i="5"/>
  <c r="F1936" i="5"/>
  <c r="I1935" i="5"/>
  <c r="H1935" i="5"/>
  <c r="G1935" i="5"/>
  <c r="F1935" i="5"/>
  <c r="I1923" i="5"/>
  <c r="H1923" i="5"/>
  <c r="G1923" i="5"/>
  <c r="F1923" i="5"/>
  <c r="I1922" i="5"/>
  <c r="H1922" i="5"/>
  <c r="G1922" i="5"/>
  <c r="F1922" i="5"/>
  <c r="I1921" i="5"/>
  <c r="H1921" i="5"/>
  <c r="G1921" i="5"/>
  <c r="F1921" i="5"/>
  <c r="I1920" i="5"/>
  <c r="H1920" i="5"/>
  <c r="G1920" i="5"/>
  <c r="F1920" i="5"/>
  <c r="I1908" i="5"/>
  <c r="H1908" i="5"/>
  <c r="G1908" i="5"/>
  <c r="F1908" i="5"/>
  <c r="I1907" i="5"/>
  <c r="H1907" i="5"/>
  <c r="G1907" i="5"/>
  <c r="F1907" i="5"/>
  <c r="I1906" i="5"/>
  <c r="H1906" i="5"/>
  <c r="G1906" i="5"/>
  <c r="F1906" i="5"/>
  <c r="I1905" i="5"/>
  <c r="H1905" i="5"/>
  <c r="G1905" i="5"/>
  <c r="F1905" i="5"/>
  <c r="I1893" i="5"/>
  <c r="H1893" i="5"/>
  <c r="G1893" i="5"/>
  <c r="F1893" i="5"/>
  <c r="I1892" i="5"/>
  <c r="H1892" i="5"/>
  <c r="G1892" i="5"/>
  <c r="F1892" i="5"/>
  <c r="I1891" i="5"/>
  <c r="H1891" i="5"/>
  <c r="G1891" i="5"/>
  <c r="F1891" i="5"/>
  <c r="I1890" i="5"/>
  <c r="H1890" i="5"/>
  <c r="G1890" i="5"/>
  <c r="F1890" i="5"/>
  <c r="I1878" i="5"/>
  <c r="H1878" i="5"/>
  <c r="G1878" i="5"/>
  <c r="F1878" i="5"/>
  <c r="I1877" i="5"/>
  <c r="H1877" i="5"/>
  <c r="G1877" i="5"/>
  <c r="F1877" i="5"/>
  <c r="I1876" i="5"/>
  <c r="H1876" i="5"/>
  <c r="G1876" i="5"/>
  <c r="F1876" i="5"/>
  <c r="I1875" i="5"/>
  <c r="H1875" i="5"/>
  <c r="G1875" i="5"/>
  <c r="F1875" i="5"/>
  <c r="I1863" i="5"/>
  <c r="H1863" i="5"/>
  <c r="G1863" i="5"/>
  <c r="F1863" i="5"/>
  <c r="I1862" i="5"/>
  <c r="H1862" i="5"/>
  <c r="G1862" i="5"/>
  <c r="F1862" i="5"/>
  <c r="I1861" i="5"/>
  <c r="H1861" i="5"/>
  <c r="G1861" i="5"/>
  <c r="F1861" i="5"/>
  <c r="I1860" i="5"/>
  <c r="H1860" i="5"/>
  <c r="G1860" i="5"/>
  <c r="F1860" i="5"/>
  <c r="I1848" i="5"/>
  <c r="H1848" i="5"/>
  <c r="G1848" i="5"/>
  <c r="F1848" i="5"/>
  <c r="I1847" i="5"/>
  <c r="H1847" i="5"/>
  <c r="G1847" i="5"/>
  <c r="F1847" i="5"/>
  <c r="I1846" i="5"/>
  <c r="H1846" i="5"/>
  <c r="G1846" i="5"/>
  <c r="F1846" i="5"/>
  <c r="I1845" i="5"/>
  <c r="H1845" i="5"/>
  <c r="G1845" i="5"/>
  <c r="F1845" i="5"/>
  <c r="I1833" i="5"/>
  <c r="H1833" i="5"/>
  <c r="G1833" i="5"/>
  <c r="F1833" i="5"/>
  <c r="I1832" i="5"/>
  <c r="H1832" i="5"/>
  <c r="G1832" i="5"/>
  <c r="F1832" i="5"/>
  <c r="I1831" i="5"/>
  <c r="H1831" i="5"/>
  <c r="G1831" i="5"/>
  <c r="F1831" i="5"/>
  <c r="I1830" i="5"/>
  <c r="H1830" i="5"/>
  <c r="G1830" i="5"/>
  <c r="F1830" i="5"/>
  <c r="I1818" i="5"/>
  <c r="H1818" i="5"/>
  <c r="G1818" i="5"/>
  <c r="F1818" i="5"/>
  <c r="I1817" i="5"/>
  <c r="H1817" i="5"/>
  <c r="G1817" i="5"/>
  <c r="F1817" i="5"/>
  <c r="I1816" i="5"/>
  <c r="H1816" i="5"/>
  <c r="G1816" i="5"/>
  <c r="F1816" i="5"/>
  <c r="I1815" i="5"/>
  <c r="H1815" i="5"/>
  <c r="G1815" i="5"/>
  <c r="F1815" i="5"/>
  <c r="I1803" i="5"/>
  <c r="H1803" i="5"/>
  <c r="G1803" i="5"/>
  <c r="F1803" i="5"/>
  <c r="I1802" i="5"/>
  <c r="H1802" i="5"/>
  <c r="G1802" i="5"/>
  <c r="F1802" i="5"/>
  <c r="I1801" i="5"/>
  <c r="H1801" i="5"/>
  <c r="G1801" i="5"/>
  <c r="F1801" i="5"/>
  <c r="I1800" i="5"/>
  <c r="H1800" i="5"/>
  <c r="G1800" i="5"/>
  <c r="F1800" i="5"/>
  <c r="I1788" i="5"/>
  <c r="H1788" i="5"/>
  <c r="G1788" i="5"/>
  <c r="F1788" i="5"/>
  <c r="I1787" i="5"/>
  <c r="H1787" i="5"/>
  <c r="G1787" i="5"/>
  <c r="F1787" i="5"/>
  <c r="I1786" i="5"/>
  <c r="H1786" i="5"/>
  <c r="G1786" i="5"/>
  <c r="F1786" i="5"/>
  <c r="I1785" i="5"/>
  <c r="H1785" i="5"/>
  <c r="G1785" i="5"/>
  <c r="F1785" i="5"/>
  <c r="I1773" i="5"/>
  <c r="H1773" i="5"/>
  <c r="G1773" i="5"/>
  <c r="F1773" i="5"/>
  <c r="I1772" i="5"/>
  <c r="H1772" i="5"/>
  <c r="G1772" i="5"/>
  <c r="F1772" i="5"/>
  <c r="I1771" i="5"/>
  <c r="H1771" i="5"/>
  <c r="G1771" i="5"/>
  <c r="F1771" i="5"/>
  <c r="I1770" i="5"/>
  <c r="H1770" i="5"/>
  <c r="G1770" i="5"/>
  <c r="F1770" i="5"/>
  <c r="I1758" i="5"/>
  <c r="H1758" i="5"/>
  <c r="G1758" i="5"/>
  <c r="F1758" i="5"/>
  <c r="I1757" i="5"/>
  <c r="H1757" i="5"/>
  <c r="G1757" i="5"/>
  <c r="F1757" i="5"/>
  <c r="I1756" i="5"/>
  <c r="H1756" i="5"/>
  <c r="G1756" i="5"/>
  <c r="F1756" i="5"/>
  <c r="I1755" i="5"/>
  <c r="H1755" i="5"/>
  <c r="G1755" i="5"/>
  <c r="F1755" i="5"/>
  <c r="I1743" i="5"/>
  <c r="H1743" i="5"/>
  <c r="G1743" i="5"/>
  <c r="F1743" i="5"/>
  <c r="I1742" i="5"/>
  <c r="H1742" i="5"/>
  <c r="G1742" i="5"/>
  <c r="F1742" i="5"/>
  <c r="I1741" i="5"/>
  <c r="H1741" i="5"/>
  <c r="G1741" i="5"/>
  <c r="F1741" i="5"/>
  <c r="I1740" i="5"/>
  <c r="H1740" i="5"/>
  <c r="G1740" i="5"/>
  <c r="F1740" i="5"/>
  <c r="I1728" i="5"/>
  <c r="H1728" i="5"/>
  <c r="G1728" i="5"/>
  <c r="F1728" i="5"/>
  <c r="I1727" i="5"/>
  <c r="H1727" i="5"/>
  <c r="G1727" i="5"/>
  <c r="F1727" i="5"/>
  <c r="I1726" i="5"/>
  <c r="H1726" i="5"/>
  <c r="G1726" i="5"/>
  <c r="F1726" i="5"/>
  <c r="I1725" i="5"/>
  <c r="H1725" i="5"/>
  <c r="G1725" i="5"/>
  <c r="F1725" i="5"/>
  <c r="I1713" i="5"/>
  <c r="H1713" i="5"/>
  <c r="G1713" i="5"/>
  <c r="F1713" i="5"/>
  <c r="I1712" i="5"/>
  <c r="H1712" i="5"/>
  <c r="G1712" i="5"/>
  <c r="F1712" i="5"/>
  <c r="I1711" i="5"/>
  <c r="H1711" i="5"/>
  <c r="G1711" i="5"/>
  <c r="F1711" i="5"/>
  <c r="I1710" i="5"/>
  <c r="H1710" i="5"/>
  <c r="G1710" i="5"/>
  <c r="F1710" i="5"/>
  <c r="I1698" i="5"/>
  <c r="H1698" i="5"/>
  <c r="G1698" i="5"/>
  <c r="F1698" i="5"/>
  <c r="I1697" i="5"/>
  <c r="H1697" i="5"/>
  <c r="G1697" i="5"/>
  <c r="F1697" i="5"/>
  <c r="I1696" i="5"/>
  <c r="H1696" i="5"/>
  <c r="G1696" i="5"/>
  <c r="F1696" i="5"/>
  <c r="I1695" i="5"/>
  <c r="H1695" i="5"/>
  <c r="G1695" i="5"/>
  <c r="F1695" i="5"/>
  <c r="I1683" i="5"/>
  <c r="H1683" i="5"/>
  <c r="G1683" i="5"/>
  <c r="F1683" i="5"/>
  <c r="I1682" i="5"/>
  <c r="H1682" i="5"/>
  <c r="G1682" i="5"/>
  <c r="F1682" i="5"/>
  <c r="I1681" i="5"/>
  <c r="H1681" i="5"/>
  <c r="G1681" i="5"/>
  <c r="F1681" i="5"/>
  <c r="I1680" i="5"/>
  <c r="H1680" i="5"/>
  <c r="G1680" i="5"/>
  <c r="F1680" i="5"/>
  <c r="I1668" i="5"/>
  <c r="H1668" i="5"/>
  <c r="G1668" i="5"/>
  <c r="F1668" i="5"/>
  <c r="I1667" i="5"/>
  <c r="H1667" i="5"/>
  <c r="G1667" i="5"/>
  <c r="F1667" i="5"/>
  <c r="I1666" i="5"/>
  <c r="H1666" i="5"/>
  <c r="G1666" i="5"/>
  <c r="F1666" i="5"/>
  <c r="I1665" i="5"/>
  <c r="H1665" i="5"/>
  <c r="G1665" i="5"/>
  <c r="F1665" i="5"/>
  <c r="I1653" i="5"/>
  <c r="H1653" i="5"/>
  <c r="G1653" i="5"/>
  <c r="F1653" i="5"/>
  <c r="I1652" i="5"/>
  <c r="H1652" i="5"/>
  <c r="G1652" i="5"/>
  <c r="F1652" i="5"/>
  <c r="I1651" i="5"/>
  <c r="H1651" i="5"/>
  <c r="G1651" i="5"/>
  <c r="F1651" i="5"/>
  <c r="I1650" i="5"/>
  <c r="H1650" i="5"/>
  <c r="G1650" i="5"/>
  <c r="F1650" i="5"/>
  <c r="I1638" i="5"/>
  <c r="H1638" i="5"/>
  <c r="G1638" i="5"/>
  <c r="F1638" i="5"/>
  <c r="I1637" i="5"/>
  <c r="H1637" i="5"/>
  <c r="G1637" i="5"/>
  <c r="F1637" i="5"/>
  <c r="I1636" i="5"/>
  <c r="H1636" i="5"/>
  <c r="G1636" i="5"/>
  <c r="F1636" i="5"/>
  <c r="I1635" i="5"/>
  <c r="H1635" i="5"/>
  <c r="G1635" i="5"/>
  <c r="F1635" i="5"/>
  <c r="I1623" i="5"/>
  <c r="H1623" i="5"/>
  <c r="G1623" i="5"/>
  <c r="F1623" i="5"/>
  <c r="I1622" i="5"/>
  <c r="H1622" i="5"/>
  <c r="G1622" i="5"/>
  <c r="F1622" i="5"/>
  <c r="I1621" i="5"/>
  <c r="H1621" i="5"/>
  <c r="G1621" i="5"/>
  <c r="F1621" i="5"/>
  <c r="I1620" i="5"/>
  <c r="H1620" i="5"/>
  <c r="G1620" i="5"/>
  <c r="F1620" i="5"/>
  <c r="I1608" i="5"/>
  <c r="H1608" i="5"/>
  <c r="G1608" i="5"/>
  <c r="F1608" i="5"/>
  <c r="I1607" i="5"/>
  <c r="H1607" i="5"/>
  <c r="G1607" i="5"/>
  <c r="F1607" i="5"/>
  <c r="I1606" i="5"/>
  <c r="H1606" i="5"/>
  <c r="G1606" i="5"/>
  <c r="F1606" i="5"/>
  <c r="I1605" i="5"/>
  <c r="I1604" i="5" s="1"/>
  <c r="H1605" i="5"/>
  <c r="H1604" i="5" s="1"/>
  <c r="G1605" i="5"/>
  <c r="G1604" i="5" s="1"/>
  <c r="F1605" i="5"/>
  <c r="F1604" i="5" s="1"/>
  <c r="I1944" i="5"/>
  <c r="H1944" i="5"/>
  <c r="G1944" i="5"/>
  <c r="F1944" i="5"/>
  <c r="I1929" i="5"/>
  <c r="H1929" i="5"/>
  <c r="G1929" i="5"/>
  <c r="F1929" i="5"/>
  <c r="I1924" i="5"/>
  <c r="H1924" i="5"/>
  <c r="G1924" i="5"/>
  <c r="F1924" i="5"/>
  <c r="I1914" i="5"/>
  <c r="H1914" i="5"/>
  <c r="G1914" i="5"/>
  <c r="F1914" i="5"/>
  <c r="I1909" i="5"/>
  <c r="H1909" i="5"/>
  <c r="G1909" i="5"/>
  <c r="F1909" i="5"/>
  <c r="I1899" i="5"/>
  <c r="H1899" i="5"/>
  <c r="G1899" i="5"/>
  <c r="F1899" i="5"/>
  <c r="I1894" i="5"/>
  <c r="H1894" i="5"/>
  <c r="G1894" i="5"/>
  <c r="F1894" i="5"/>
  <c r="E1894" i="5"/>
  <c r="I1884" i="5"/>
  <c r="H1884" i="5"/>
  <c r="G1884" i="5"/>
  <c r="F1884" i="5"/>
  <c r="I1879" i="5"/>
  <c r="H1879" i="5"/>
  <c r="G1879" i="5"/>
  <c r="F1879" i="5"/>
  <c r="I1869" i="5"/>
  <c r="H1869" i="5"/>
  <c r="G1869" i="5"/>
  <c r="F1869" i="5"/>
  <c r="I1864" i="5"/>
  <c r="H1864" i="5"/>
  <c r="G1864" i="5"/>
  <c r="F1864" i="5"/>
  <c r="I1854" i="5"/>
  <c r="H1854" i="5"/>
  <c r="G1854" i="5"/>
  <c r="F1854" i="5"/>
  <c r="I1849" i="5"/>
  <c r="H1849" i="5"/>
  <c r="G1849" i="5"/>
  <c r="F1849" i="5"/>
  <c r="I1839" i="5"/>
  <c r="H1839" i="5"/>
  <c r="G1839" i="5"/>
  <c r="F1839" i="5"/>
  <c r="I1834" i="5"/>
  <c r="H1834" i="5"/>
  <c r="G1834" i="5"/>
  <c r="F1834" i="5"/>
  <c r="I1824" i="5"/>
  <c r="H1824" i="5"/>
  <c r="G1824" i="5"/>
  <c r="F1824" i="5"/>
  <c r="I1819" i="5"/>
  <c r="H1819" i="5"/>
  <c r="G1819" i="5"/>
  <c r="F1819" i="5"/>
  <c r="I1809" i="5"/>
  <c r="H1809" i="5"/>
  <c r="G1809" i="5"/>
  <c r="F1809" i="5"/>
  <c r="I1804" i="5"/>
  <c r="H1804" i="5"/>
  <c r="G1804" i="5"/>
  <c r="F1804" i="5"/>
  <c r="I1794" i="5"/>
  <c r="H1794" i="5"/>
  <c r="G1794" i="5"/>
  <c r="F1794" i="5"/>
  <c r="I1789" i="5"/>
  <c r="H1789" i="5"/>
  <c r="G1789" i="5"/>
  <c r="F1789" i="5"/>
  <c r="I1779" i="5"/>
  <c r="H1779" i="5"/>
  <c r="G1779" i="5"/>
  <c r="F1779" i="5"/>
  <c r="I1774" i="5"/>
  <c r="H1774" i="5"/>
  <c r="G1774" i="5"/>
  <c r="F1774" i="5"/>
  <c r="I1764" i="5"/>
  <c r="H1764" i="5"/>
  <c r="G1764" i="5"/>
  <c r="F1764" i="5"/>
  <c r="I1759" i="5"/>
  <c r="H1759" i="5"/>
  <c r="G1759" i="5"/>
  <c r="F1759" i="5"/>
  <c r="I1749" i="5"/>
  <c r="H1749" i="5"/>
  <c r="G1749" i="5"/>
  <c r="F1749" i="5"/>
  <c r="I1744" i="5"/>
  <c r="H1744" i="5"/>
  <c r="G1744" i="5"/>
  <c r="F1744" i="5"/>
  <c r="I1734" i="5"/>
  <c r="H1734" i="5"/>
  <c r="G1734" i="5"/>
  <c r="F1734" i="5"/>
  <c r="I1729" i="5"/>
  <c r="H1729" i="5"/>
  <c r="G1729" i="5"/>
  <c r="F1729" i="5"/>
  <c r="I1719" i="5"/>
  <c r="H1719" i="5"/>
  <c r="G1719" i="5"/>
  <c r="F1719" i="5"/>
  <c r="I1714" i="5"/>
  <c r="H1714" i="5"/>
  <c r="G1714" i="5"/>
  <c r="F1714" i="5"/>
  <c r="I1704" i="5"/>
  <c r="H1704" i="5"/>
  <c r="G1704" i="5"/>
  <c r="F1704" i="5"/>
  <c r="I1699" i="5"/>
  <c r="H1699" i="5"/>
  <c r="G1699" i="5"/>
  <c r="F1699" i="5"/>
  <c r="I1689" i="5"/>
  <c r="H1689" i="5"/>
  <c r="G1689" i="5"/>
  <c r="F1689" i="5"/>
  <c r="I1684" i="5"/>
  <c r="H1684" i="5"/>
  <c r="G1684" i="5"/>
  <c r="F1684" i="5"/>
  <c r="I1674" i="5"/>
  <c r="H1674" i="5"/>
  <c r="G1674" i="5"/>
  <c r="F1674" i="5"/>
  <c r="I1669" i="5"/>
  <c r="H1669" i="5"/>
  <c r="G1669" i="5"/>
  <c r="F1669" i="5"/>
  <c r="I1659" i="5"/>
  <c r="H1659" i="5"/>
  <c r="G1659" i="5"/>
  <c r="F1659" i="5"/>
  <c r="I1654" i="5"/>
  <c r="H1654" i="5"/>
  <c r="G1654" i="5"/>
  <c r="F1654" i="5"/>
  <c r="I1644" i="5"/>
  <c r="H1644" i="5"/>
  <c r="G1644" i="5"/>
  <c r="F1644" i="5"/>
  <c r="I1639" i="5"/>
  <c r="H1639" i="5"/>
  <c r="G1639" i="5"/>
  <c r="F1639" i="5"/>
  <c r="I1629" i="5"/>
  <c r="H1629" i="5"/>
  <c r="G1629" i="5"/>
  <c r="F1629" i="5"/>
  <c r="I1624" i="5"/>
  <c r="H1624" i="5"/>
  <c r="G1624" i="5"/>
  <c r="F1624" i="5"/>
  <c r="I1614" i="5"/>
  <c r="H1614" i="5"/>
  <c r="G1614" i="5"/>
  <c r="F1614" i="5"/>
  <c r="I1609" i="5"/>
  <c r="H1609" i="5"/>
  <c r="G1609" i="5"/>
  <c r="F1609" i="5"/>
  <c r="I1599" i="5"/>
  <c r="H1599" i="5"/>
  <c r="G1599" i="5"/>
  <c r="F1599" i="5"/>
  <c r="I1594" i="5"/>
  <c r="H1594" i="5"/>
  <c r="G1594" i="5"/>
  <c r="F1594" i="5"/>
  <c r="I1589" i="5"/>
  <c r="H1589" i="5"/>
  <c r="G1589" i="5"/>
  <c r="F1589" i="5"/>
  <c r="I1477" i="5"/>
  <c r="I1487" i="5" s="1"/>
  <c r="H1477" i="5"/>
  <c r="H1487" i="5" s="1"/>
  <c r="G1477" i="5"/>
  <c r="G1487" i="5" s="1"/>
  <c r="F1477" i="5"/>
  <c r="F1487" i="5" s="1"/>
  <c r="I1476" i="5"/>
  <c r="I1486" i="5" s="1"/>
  <c r="H1476" i="5"/>
  <c r="H1486" i="5" s="1"/>
  <c r="G1476" i="5"/>
  <c r="G1486" i="5" s="1"/>
  <c r="I1475" i="5"/>
  <c r="I1485" i="5" s="1"/>
  <c r="H1475" i="5"/>
  <c r="H1485" i="5" s="1"/>
  <c r="G1475" i="5"/>
  <c r="G1485" i="5" s="1"/>
  <c r="F1475" i="5"/>
  <c r="I1474" i="5"/>
  <c r="I1484" i="5" s="1"/>
  <c r="H1474" i="5"/>
  <c r="H1484" i="5" s="1"/>
  <c r="G1474" i="5"/>
  <c r="G1484" i="5" s="1"/>
  <c r="I1488" i="5"/>
  <c r="H1488" i="5"/>
  <c r="G1488" i="5"/>
  <c r="I1462" i="5"/>
  <c r="H1462" i="5"/>
  <c r="H1472" i="5" s="1"/>
  <c r="H1467" i="5" s="1"/>
  <c r="G1462" i="5"/>
  <c r="G1472" i="5" s="1"/>
  <c r="F1462" i="5"/>
  <c r="F1472" i="5" s="1"/>
  <c r="I1461" i="5"/>
  <c r="I1471" i="5" s="1"/>
  <c r="I1466" i="5" s="1"/>
  <c r="H1461" i="5"/>
  <c r="H1471" i="5" s="1"/>
  <c r="H1466" i="5" s="1"/>
  <c r="G1461" i="5"/>
  <c r="G1471" i="5" s="1"/>
  <c r="F1461" i="5"/>
  <c r="I1460" i="5"/>
  <c r="H1460" i="5"/>
  <c r="H1470" i="5" s="1"/>
  <c r="H1465" i="5" s="1"/>
  <c r="G1460" i="5"/>
  <c r="F1460" i="5"/>
  <c r="F1470" i="5" s="1"/>
  <c r="I1459" i="5"/>
  <c r="I1469" i="5" s="1"/>
  <c r="H1459" i="5"/>
  <c r="G1459" i="5"/>
  <c r="F1459" i="5"/>
  <c r="I1442" i="5"/>
  <c r="H1442" i="5"/>
  <c r="G1442" i="5"/>
  <c r="F1442" i="5"/>
  <c r="I1441" i="5"/>
  <c r="H1441" i="5"/>
  <c r="G1441" i="5"/>
  <c r="F1441" i="5"/>
  <c r="I1440" i="5"/>
  <c r="H1440" i="5"/>
  <c r="G1440" i="5"/>
  <c r="F1440" i="5"/>
  <c r="I1439" i="5"/>
  <c r="H1439" i="5"/>
  <c r="G1439" i="5"/>
  <c r="F1439" i="5"/>
  <c r="I1427" i="5"/>
  <c r="H1427" i="5"/>
  <c r="G1427" i="5"/>
  <c r="F1427" i="5"/>
  <c r="I1426" i="5"/>
  <c r="H1426" i="5"/>
  <c r="G1426" i="5"/>
  <c r="F1426" i="5"/>
  <c r="I1425" i="5"/>
  <c r="H1425" i="5"/>
  <c r="G1425" i="5"/>
  <c r="F1425" i="5"/>
  <c r="I1424" i="5"/>
  <c r="H1424" i="5"/>
  <c r="G1424" i="5"/>
  <c r="F1424" i="5"/>
  <c r="I1412" i="5"/>
  <c r="H1412" i="5"/>
  <c r="G1412" i="5"/>
  <c r="F1412" i="5"/>
  <c r="I1411" i="5"/>
  <c r="H1411" i="5"/>
  <c r="G1411" i="5"/>
  <c r="F1411" i="5"/>
  <c r="I1410" i="5"/>
  <c r="H1410" i="5"/>
  <c r="G1410" i="5"/>
  <c r="F1410" i="5"/>
  <c r="I1409" i="5"/>
  <c r="I1408" i="5" s="1"/>
  <c r="H1409" i="5"/>
  <c r="G1409" i="5"/>
  <c r="G1408" i="5" s="1"/>
  <c r="F1409" i="5"/>
  <c r="F1408" i="5" s="1"/>
  <c r="I1448" i="5"/>
  <c r="H1448" i="5"/>
  <c r="G1448" i="5"/>
  <c r="F1448" i="5"/>
  <c r="I1453" i="5"/>
  <c r="H1453" i="5"/>
  <c r="G1453" i="5"/>
  <c r="F1453" i="5"/>
  <c r="I1443" i="5"/>
  <c r="H1443" i="5"/>
  <c r="G1443" i="5"/>
  <c r="F1443" i="5"/>
  <c r="I1433" i="5"/>
  <c r="H1433" i="5"/>
  <c r="G1433" i="5"/>
  <c r="F1433" i="5"/>
  <c r="I1428" i="5"/>
  <c r="H1428" i="5"/>
  <c r="G1428" i="5"/>
  <c r="F1428" i="5"/>
  <c r="I1418" i="5"/>
  <c r="H1418" i="5"/>
  <c r="G1418" i="5"/>
  <c r="F1418" i="5"/>
  <c r="I1413" i="5"/>
  <c r="H1413" i="5"/>
  <c r="G1413" i="5"/>
  <c r="F1413" i="5"/>
  <c r="I1403" i="5"/>
  <c r="H1403" i="5"/>
  <c r="G1403" i="5"/>
  <c r="F1403" i="5"/>
  <c r="I1398" i="5"/>
  <c r="H1398" i="5"/>
  <c r="G1398" i="5"/>
  <c r="F1398" i="5"/>
  <c r="I1392" i="5"/>
  <c r="I1582" i="5" s="1"/>
  <c r="I2139" i="5" s="1"/>
  <c r="H1392" i="5"/>
  <c r="H1582" i="5" s="1"/>
  <c r="H2139" i="5" s="1"/>
  <c r="G1392" i="5"/>
  <c r="G1582" i="5" s="1"/>
  <c r="G2139" i="5" s="1"/>
  <c r="F1392" i="5"/>
  <c r="I1391" i="5"/>
  <c r="I1581" i="5" s="1"/>
  <c r="I2138" i="5" s="1"/>
  <c r="H1391" i="5"/>
  <c r="H1581" i="5" s="1"/>
  <c r="H2138" i="5" s="1"/>
  <c r="G1391" i="5"/>
  <c r="G1581" i="5" s="1"/>
  <c r="G2138" i="5" s="1"/>
  <c r="F1391" i="5"/>
  <c r="F1581" i="5" s="1"/>
  <c r="F2138" i="5" s="1"/>
  <c r="I1390" i="5"/>
  <c r="I1580" i="5" s="1"/>
  <c r="I2137" i="5" s="1"/>
  <c r="H1390" i="5"/>
  <c r="H1580" i="5" s="1"/>
  <c r="H2137" i="5" s="1"/>
  <c r="G1390" i="5"/>
  <c r="G1580" i="5" s="1"/>
  <c r="G2137" i="5" s="1"/>
  <c r="F1390" i="5"/>
  <c r="F1580" i="5" s="1"/>
  <c r="F2137" i="5" s="1"/>
  <c r="I1389" i="5"/>
  <c r="H1389" i="5"/>
  <c r="G1389" i="5"/>
  <c r="G1579" i="5" s="1"/>
  <c r="G2136" i="5" s="1"/>
  <c r="G2135" i="5" s="1"/>
  <c r="F1389" i="5"/>
  <c r="I1387" i="5"/>
  <c r="H1387" i="5"/>
  <c r="G1387" i="5"/>
  <c r="F1387" i="5"/>
  <c r="I1386" i="5"/>
  <c r="H1386" i="5"/>
  <c r="G1386" i="5"/>
  <c r="F1386" i="5"/>
  <c r="I1385" i="5"/>
  <c r="H1385" i="5"/>
  <c r="G1385" i="5"/>
  <c r="F1385" i="5"/>
  <c r="I1384" i="5"/>
  <c r="I1383" i="5" s="1"/>
  <c r="H1384" i="5"/>
  <c r="H1383" i="5" s="1"/>
  <c r="G1384" i="5"/>
  <c r="G1383" i="5" s="1"/>
  <c r="F1384" i="5"/>
  <c r="I1382" i="5"/>
  <c r="I1577" i="5" s="1"/>
  <c r="I2134" i="5" s="1"/>
  <c r="H1382" i="5"/>
  <c r="H1397" i="5" s="1"/>
  <c r="G1382" i="5"/>
  <c r="F1382" i="5"/>
  <c r="F1577" i="5" s="1"/>
  <c r="F2134" i="5" s="1"/>
  <c r="I1381" i="5"/>
  <c r="H1381" i="5"/>
  <c r="G1381" i="5"/>
  <c r="F1381" i="5"/>
  <c r="F1576" i="5" s="1"/>
  <c r="F2133" i="5" s="1"/>
  <c r="I1380" i="5"/>
  <c r="I1575" i="5" s="1"/>
  <c r="I2132" i="5" s="1"/>
  <c r="H1380" i="5"/>
  <c r="H1575" i="5" s="1"/>
  <c r="H2132" i="5" s="1"/>
  <c r="G1380" i="5"/>
  <c r="F1380" i="5"/>
  <c r="I1379" i="5"/>
  <c r="H1379" i="5"/>
  <c r="H1574" i="5" s="1"/>
  <c r="H2131" i="5" s="1"/>
  <c r="G1379" i="5"/>
  <c r="G1574" i="5" s="1"/>
  <c r="G2131" i="5" s="1"/>
  <c r="F1379" i="5"/>
  <c r="H1367" i="5"/>
  <c r="G1368" i="5"/>
  <c r="I1367" i="5"/>
  <c r="G1367" i="5"/>
  <c r="F1367" i="5"/>
  <c r="I1366" i="5"/>
  <c r="H1366" i="5"/>
  <c r="G1366" i="5"/>
  <c r="F1366" i="5"/>
  <c r="I1365" i="5"/>
  <c r="H1365" i="5"/>
  <c r="G1365" i="5"/>
  <c r="F1365" i="5"/>
  <c r="I1364" i="5"/>
  <c r="H1364" i="5"/>
  <c r="G1364" i="5"/>
  <c r="F1364" i="5"/>
  <c r="I1352" i="5"/>
  <c r="H1352" i="5"/>
  <c r="G1352" i="5"/>
  <c r="F1352" i="5"/>
  <c r="I1351" i="5"/>
  <c r="H1351" i="5"/>
  <c r="G1351" i="5"/>
  <c r="F1351" i="5"/>
  <c r="I1350" i="5"/>
  <c r="H1350" i="5"/>
  <c r="G1350" i="5"/>
  <c r="F1350" i="5"/>
  <c r="I1349" i="5"/>
  <c r="I1348" i="5" s="1"/>
  <c r="H1349" i="5"/>
  <c r="H1348" i="5" s="1"/>
  <c r="G1349" i="5"/>
  <c r="G1348" i="5" s="1"/>
  <c r="F1349" i="5"/>
  <c r="I1337" i="5"/>
  <c r="H1337" i="5"/>
  <c r="G1337" i="5"/>
  <c r="F1337" i="5"/>
  <c r="I1336" i="5"/>
  <c r="H1336" i="5"/>
  <c r="G1336" i="5"/>
  <c r="F1336" i="5"/>
  <c r="I1335" i="5"/>
  <c r="H1335" i="5"/>
  <c r="G1335" i="5"/>
  <c r="F1335" i="5"/>
  <c r="I1334" i="5"/>
  <c r="I1333" i="5" s="1"/>
  <c r="H1334" i="5"/>
  <c r="H1333" i="5" s="1"/>
  <c r="G1334" i="5"/>
  <c r="G1333" i="5" s="1"/>
  <c r="F1334" i="5"/>
  <c r="F1333" i="5" s="1"/>
  <c r="I1317" i="5"/>
  <c r="I1537" i="5" s="1"/>
  <c r="I2129" i="5" s="1"/>
  <c r="H1317" i="5"/>
  <c r="H1537" i="5" s="1"/>
  <c r="H2129" i="5" s="1"/>
  <c r="G1317" i="5"/>
  <c r="G1537" i="5" s="1"/>
  <c r="G2129" i="5" s="1"/>
  <c r="F1317" i="5"/>
  <c r="F1537" i="5" s="1"/>
  <c r="F2129" i="5" s="1"/>
  <c r="I1316" i="5"/>
  <c r="I1536" i="5" s="1"/>
  <c r="I2128" i="5" s="1"/>
  <c r="H1316" i="5"/>
  <c r="H1536" i="5" s="1"/>
  <c r="H2128" i="5" s="1"/>
  <c r="G1316" i="5"/>
  <c r="G1536" i="5" s="1"/>
  <c r="G2128" i="5" s="1"/>
  <c r="F1316" i="5"/>
  <c r="F1536" i="5" s="1"/>
  <c r="F2128" i="5" s="1"/>
  <c r="I1315" i="5"/>
  <c r="I1535" i="5" s="1"/>
  <c r="I2127" i="5" s="1"/>
  <c r="H1315" i="5"/>
  <c r="H1535" i="5" s="1"/>
  <c r="H2127" i="5" s="1"/>
  <c r="G1315" i="5"/>
  <c r="G1535" i="5" s="1"/>
  <c r="G2127" i="5" s="1"/>
  <c r="F1315" i="5"/>
  <c r="F1535" i="5" s="1"/>
  <c r="F2127" i="5" s="1"/>
  <c r="I1314" i="5"/>
  <c r="I1534" i="5" s="1"/>
  <c r="H1314" i="5"/>
  <c r="G1314" i="5"/>
  <c r="G1534" i="5" s="1"/>
  <c r="F1314" i="5"/>
  <c r="F1534" i="5" s="1"/>
  <c r="I1312" i="5"/>
  <c r="I1322" i="5" s="1"/>
  <c r="H1312" i="5"/>
  <c r="G1312" i="5"/>
  <c r="F1312" i="5"/>
  <c r="I1311" i="5"/>
  <c r="H1311" i="5"/>
  <c r="G1311" i="5"/>
  <c r="F1311" i="5"/>
  <c r="F1321" i="5" s="1"/>
  <c r="I1310" i="5"/>
  <c r="H1310" i="5"/>
  <c r="G1310" i="5"/>
  <c r="F1310" i="5"/>
  <c r="F1320" i="5" s="1"/>
  <c r="I1309" i="5"/>
  <c r="H1309" i="5"/>
  <c r="H1308" i="5" s="1"/>
  <c r="G1309" i="5"/>
  <c r="G1319" i="5" s="1"/>
  <c r="F1309" i="5"/>
  <c r="I1373" i="5"/>
  <c r="H1373" i="5"/>
  <c r="G1373" i="5"/>
  <c r="F1373" i="5"/>
  <c r="I1368" i="5"/>
  <c r="F1368" i="5"/>
  <c r="I1358" i="5"/>
  <c r="H1358" i="5"/>
  <c r="G1358" i="5"/>
  <c r="F1358" i="5"/>
  <c r="I1353" i="5"/>
  <c r="H1353" i="5"/>
  <c r="G1353" i="5"/>
  <c r="F1353" i="5"/>
  <c r="I1343" i="5"/>
  <c r="H1343" i="5"/>
  <c r="G1343" i="5"/>
  <c r="F1343" i="5"/>
  <c r="I1338" i="5"/>
  <c r="H1338" i="5"/>
  <c r="G1338" i="5"/>
  <c r="F1338" i="5"/>
  <c r="I1328" i="5"/>
  <c r="H1328" i="5"/>
  <c r="G1328" i="5"/>
  <c r="F1328" i="5"/>
  <c r="I1323" i="5"/>
  <c r="H1323" i="5"/>
  <c r="G1323" i="5"/>
  <c r="F1323" i="5"/>
  <c r="I1297" i="5"/>
  <c r="H1297" i="5"/>
  <c r="G1297" i="5"/>
  <c r="F1297" i="5"/>
  <c r="I1296" i="5"/>
  <c r="H1296" i="5"/>
  <c r="G1296" i="5"/>
  <c r="I1295" i="5"/>
  <c r="H1295" i="5"/>
  <c r="G1295" i="5"/>
  <c r="F1295" i="5"/>
  <c r="I1294" i="5"/>
  <c r="H1294" i="5"/>
  <c r="G1294" i="5"/>
  <c r="G944" i="5" s="1"/>
  <c r="I1303" i="5"/>
  <c r="H1303" i="5"/>
  <c r="G1303" i="5"/>
  <c r="I1298" i="5"/>
  <c r="H1298" i="5"/>
  <c r="G1298" i="5"/>
  <c r="I1262" i="5"/>
  <c r="I1272" i="5" s="1"/>
  <c r="I1283" i="5"/>
  <c r="I1278" i="5"/>
  <c r="H1278" i="5"/>
  <c r="F1278" i="5"/>
  <c r="I1273" i="5"/>
  <c r="H1273" i="5"/>
  <c r="G1273" i="5"/>
  <c r="F1273" i="5"/>
  <c r="I1261" i="5"/>
  <c r="I1271" i="5" s="1"/>
  <c r="I1260" i="5"/>
  <c r="I1270" i="5" s="1"/>
  <c r="I1187" i="5"/>
  <c r="H1187" i="5"/>
  <c r="G1187" i="5"/>
  <c r="F1187" i="5"/>
  <c r="I1186" i="5"/>
  <c r="H1186" i="5"/>
  <c r="G1186" i="5"/>
  <c r="F1186" i="5"/>
  <c r="I1185" i="5"/>
  <c r="H1185" i="5"/>
  <c r="G1185" i="5"/>
  <c r="F1185" i="5"/>
  <c r="I1184" i="5"/>
  <c r="H1184" i="5"/>
  <c r="G1184" i="5"/>
  <c r="G1183" i="5" s="1"/>
  <c r="F1184" i="5"/>
  <c r="F1183" i="5" s="1"/>
  <c r="I1178" i="5"/>
  <c r="H1178" i="5"/>
  <c r="G1178" i="5"/>
  <c r="F1178" i="5"/>
  <c r="I1173" i="5"/>
  <c r="I1168" i="5"/>
  <c r="H1168" i="5"/>
  <c r="G1168" i="5"/>
  <c r="F1168" i="5"/>
  <c r="I1163" i="5"/>
  <c r="H1163" i="5"/>
  <c r="G1163" i="5"/>
  <c r="F1163" i="5"/>
  <c r="I1158" i="5"/>
  <c r="H1158" i="5"/>
  <c r="G1158" i="5"/>
  <c r="F1158" i="5"/>
  <c r="I1153" i="5"/>
  <c r="H1153" i="5"/>
  <c r="G1153" i="5"/>
  <c r="F1153" i="5"/>
  <c r="I1148" i="5"/>
  <c r="H1148" i="5"/>
  <c r="G1148" i="5"/>
  <c r="F1148" i="5"/>
  <c r="I1143" i="5"/>
  <c r="H1143" i="5"/>
  <c r="G1143" i="5"/>
  <c r="F1143" i="5"/>
  <c r="I1138" i="5"/>
  <c r="H1138" i="5"/>
  <c r="G1138" i="5"/>
  <c r="F1138" i="5"/>
  <c r="I1097" i="5"/>
  <c r="I952" i="5" s="1"/>
  <c r="H1097" i="5"/>
  <c r="H952" i="5" s="1"/>
  <c r="G1097" i="5"/>
  <c r="G952" i="5" s="1"/>
  <c r="F1097" i="5"/>
  <c r="F952" i="5" s="1"/>
  <c r="I1096" i="5"/>
  <c r="I951" i="5" s="1"/>
  <c r="H1096" i="5"/>
  <c r="H951" i="5" s="1"/>
  <c r="G1096" i="5"/>
  <c r="G951" i="5" s="1"/>
  <c r="F1096" i="5"/>
  <c r="F951" i="5" s="1"/>
  <c r="I1095" i="5"/>
  <c r="I950" i="5" s="1"/>
  <c r="H1095" i="5"/>
  <c r="H950" i="5" s="1"/>
  <c r="G1095" i="5"/>
  <c r="G950" i="5" s="1"/>
  <c r="F1095" i="5"/>
  <c r="I1094" i="5"/>
  <c r="I949" i="5" s="1"/>
  <c r="H1094" i="5"/>
  <c r="H949" i="5" s="1"/>
  <c r="G1094" i="5"/>
  <c r="G1093" i="5" s="1"/>
  <c r="F1094" i="5"/>
  <c r="F949" i="5" s="1"/>
  <c r="I1087" i="5"/>
  <c r="H1087" i="5"/>
  <c r="G1087" i="5"/>
  <c r="G1137" i="5" s="1"/>
  <c r="F1087" i="5"/>
  <c r="I1086" i="5"/>
  <c r="H1086" i="5"/>
  <c r="G1086" i="5"/>
  <c r="F1086" i="5"/>
  <c r="F936" i="5" s="1"/>
  <c r="I1085" i="5"/>
  <c r="I1135" i="5" s="1"/>
  <c r="H1085" i="5"/>
  <c r="G1085" i="5"/>
  <c r="F1085" i="5"/>
  <c r="I1084" i="5"/>
  <c r="I1083" i="5" s="1"/>
  <c r="H1084" i="5"/>
  <c r="H1134" i="5" s="1"/>
  <c r="G1084" i="5"/>
  <c r="F1084" i="5"/>
  <c r="F1134" i="5" s="1"/>
  <c r="I1137" i="5"/>
  <c r="I1088" i="5"/>
  <c r="H1088" i="5"/>
  <c r="G1088" i="5"/>
  <c r="F1088" i="5"/>
  <c r="I1033" i="5"/>
  <c r="H1033" i="5"/>
  <c r="G1033" i="5"/>
  <c r="F1033" i="5"/>
  <c r="I1028" i="5"/>
  <c r="H1028" i="5"/>
  <c r="G1028" i="5"/>
  <c r="F1028" i="5"/>
  <c r="I1023" i="5"/>
  <c r="H1023" i="5"/>
  <c r="G1023" i="5"/>
  <c r="F1023" i="5"/>
  <c r="I1018" i="5"/>
  <c r="H1018" i="5"/>
  <c r="G1018" i="5"/>
  <c r="F1018" i="5"/>
  <c r="I1003" i="5"/>
  <c r="H1003" i="5"/>
  <c r="G1003" i="5"/>
  <c r="F1003" i="5"/>
  <c r="I998" i="5"/>
  <c r="G998" i="5"/>
  <c r="H1012" i="5"/>
  <c r="H997" i="5" s="1"/>
  <c r="H1011" i="5"/>
  <c r="H996" i="5" s="1"/>
  <c r="H936" i="5" s="1"/>
  <c r="I942" i="5"/>
  <c r="H942" i="5"/>
  <c r="G942" i="5"/>
  <c r="F942" i="5"/>
  <c r="I941" i="5"/>
  <c r="H941" i="5"/>
  <c r="G941" i="5"/>
  <c r="F941" i="5"/>
  <c r="I940" i="5"/>
  <c r="H940" i="5"/>
  <c r="G940" i="5"/>
  <c r="F940" i="5"/>
  <c r="I939" i="5"/>
  <c r="H939" i="5"/>
  <c r="G939" i="5"/>
  <c r="F939" i="5"/>
  <c r="F938" i="5" s="1"/>
  <c r="F916" i="5"/>
  <c r="I914" i="5"/>
  <c r="H914" i="5"/>
  <c r="G914" i="5"/>
  <c r="F914" i="5"/>
  <c r="I887" i="5"/>
  <c r="H887" i="5"/>
  <c r="G887" i="5"/>
  <c r="F887" i="5"/>
  <c r="F917" i="5"/>
  <c r="I886" i="5"/>
  <c r="I916" i="5"/>
  <c r="H886" i="5"/>
  <c r="H916" i="5"/>
  <c r="G886" i="5"/>
  <c r="F886" i="5"/>
  <c r="I885" i="5"/>
  <c r="H885" i="5"/>
  <c r="G885" i="5"/>
  <c r="F885" i="5"/>
  <c r="F915" i="5"/>
  <c r="I918" i="5"/>
  <c r="H918" i="5"/>
  <c r="G918" i="5"/>
  <c r="F918" i="5"/>
  <c r="I908" i="5"/>
  <c r="H908" i="5"/>
  <c r="G908" i="5"/>
  <c r="F908" i="5"/>
  <c r="I787" i="5"/>
  <c r="I1532" i="5" s="1"/>
  <c r="H787" i="5"/>
  <c r="H1532" i="5" s="1"/>
  <c r="G787" i="5"/>
  <c r="G1532" i="5" s="1"/>
  <c r="F787" i="5"/>
  <c r="F1532" i="5" s="1"/>
  <c r="I786" i="5"/>
  <c r="I1531" i="5" s="1"/>
  <c r="H786" i="5"/>
  <c r="H1531" i="5" s="1"/>
  <c r="G786" i="5"/>
  <c r="G1531" i="5" s="1"/>
  <c r="F786" i="5"/>
  <c r="F1531" i="5" s="1"/>
  <c r="I785" i="5"/>
  <c r="I1530" i="5" s="1"/>
  <c r="H785" i="5"/>
  <c r="H1530" i="5" s="1"/>
  <c r="G785" i="5"/>
  <c r="F785" i="5"/>
  <c r="F1530" i="5" s="1"/>
  <c r="I784" i="5"/>
  <c r="H784" i="5"/>
  <c r="G784" i="5"/>
  <c r="F784" i="5"/>
  <c r="F1529" i="5" s="1"/>
  <c r="I782" i="5"/>
  <c r="H782" i="5"/>
  <c r="G782" i="5"/>
  <c r="F782" i="5"/>
  <c r="I781" i="5"/>
  <c r="H781" i="5"/>
  <c r="G781" i="5"/>
  <c r="F781" i="5"/>
  <c r="I780" i="5"/>
  <c r="H780" i="5"/>
  <c r="G780" i="5"/>
  <c r="F780" i="5"/>
  <c r="I779" i="5"/>
  <c r="H779" i="5"/>
  <c r="H778" i="5" s="1"/>
  <c r="G779" i="5"/>
  <c r="F778" i="5"/>
  <c r="I777" i="5"/>
  <c r="H777" i="5"/>
  <c r="G777" i="5"/>
  <c r="F777" i="5"/>
  <c r="I776" i="5"/>
  <c r="H776" i="5"/>
  <c r="G776" i="5"/>
  <c r="F776" i="5"/>
  <c r="I775" i="5"/>
  <c r="H775" i="5"/>
  <c r="G775" i="5"/>
  <c r="F775" i="5"/>
  <c r="I774" i="5"/>
  <c r="H774" i="5"/>
  <c r="G774" i="5"/>
  <c r="F774" i="5"/>
  <c r="I769" i="5"/>
  <c r="H769" i="5"/>
  <c r="G769" i="5"/>
  <c r="I767" i="5"/>
  <c r="H767" i="5"/>
  <c r="G767" i="5"/>
  <c r="F767" i="5"/>
  <c r="I766" i="5"/>
  <c r="H766" i="5"/>
  <c r="G766" i="5"/>
  <c r="F766" i="5"/>
  <c r="I765" i="5"/>
  <c r="H765" i="5"/>
  <c r="G765" i="5"/>
  <c r="F765" i="5"/>
  <c r="I764" i="5"/>
  <c r="H764" i="5"/>
  <c r="H763" i="5" s="1"/>
  <c r="G764" i="5"/>
  <c r="J1590" i="5"/>
  <c r="J1591" i="5"/>
  <c r="J1592" i="5"/>
  <c r="J1593" i="5"/>
  <c r="J1595" i="5"/>
  <c r="J1596" i="5"/>
  <c r="J1597" i="5"/>
  <c r="J1598" i="5"/>
  <c r="J1600" i="5"/>
  <c r="J1601" i="5"/>
  <c r="J1602" i="5"/>
  <c r="J1603" i="5"/>
  <c r="J1610" i="5"/>
  <c r="J1611" i="5"/>
  <c r="J1612" i="5"/>
  <c r="J1613" i="5"/>
  <c r="J1615" i="5"/>
  <c r="J1616" i="5"/>
  <c r="J1617" i="5"/>
  <c r="J1618" i="5"/>
  <c r="J1625" i="5"/>
  <c r="J1626" i="5"/>
  <c r="J1627" i="5"/>
  <c r="J1628" i="5"/>
  <c r="J1630" i="5"/>
  <c r="J1631" i="5"/>
  <c r="J1632" i="5"/>
  <c r="J1633" i="5"/>
  <c r="J1640" i="5"/>
  <c r="J1641" i="5"/>
  <c r="J1642" i="5"/>
  <c r="J1643" i="5"/>
  <c r="J1645" i="5"/>
  <c r="J1646" i="5"/>
  <c r="J1647" i="5"/>
  <c r="J1648" i="5"/>
  <c r="J1655" i="5"/>
  <c r="J1656" i="5"/>
  <c r="J1657" i="5"/>
  <c r="J1658" i="5"/>
  <c r="J1660" i="5"/>
  <c r="J1661" i="5"/>
  <c r="J1662" i="5"/>
  <c r="J1663" i="5"/>
  <c r="J1670" i="5"/>
  <c r="J1671" i="5"/>
  <c r="J1672" i="5"/>
  <c r="J1673" i="5"/>
  <c r="J1675" i="5"/>
  <c r="J1676" i="5"/>
  <c r="J1677" i="5"/>
  <c r="J1678" i="5"/>
  <c r="J1685" i="5"/>
  <c r="J1686" i="5"/>
  <c r="J1687" i="5"/>
  <c r="J1688" i="5"/>
  <c r="J1690" i="5"/>
  <c r="J1691" i="5"/>
  <c r="J1692" i="5"/>
  <c r="J1693" i="5"/>
  <c r="J1700" i="5"/>
  <c r="J1701" i="5"/>
  <c r="J1702" i="5"/>
  <c r="J1703" i="5"/>
  <c r="J1705" i="5"/>
  <c r="J1706" i="5"/>
  <c r="J1707" i="5"/>
  <c r="J1708" i="5"/>
  <c r="J1715" i="5"/>
  <c r="J1716" i="5"/>
  <c r="J1717" i="5"/>
  <c r="J1718" i="5"/>
  <c r="J1720" i="5"/>
  <c r="J1721" i="5"/>
  <c r="J1722" i="5"/>
  <c r="J1723" i="5"/>
  <c r="J1730" i="5"/>
  <c r="J1731" i="5"/>
  <c r="J1732" i="5"/>
  <c r="J1733" i="5"/>
  <c r="J1735" i="5"/>
  <c r="J1736" i="5"/>
  <c r="J1737" i="5"/>
  <c r="J1738" i="5"/>
  <c r="J1745" i="5"/>
  <c r="J1746" i="5"/>
  <c r="J1747" i="5"/>
  <c r="J1748" i="5"/>
  <c r="J1750" i="5"/>
  <c r="J1751" i="5"/>
  <c r="J1752" i="5"/>
  <c r="J1753" i="5"/>
  <c r="J1760" i="5"/>
  <c r="J1761" i="5"/>
  <c r="J1762" i="5"/>
  <c r="J1763" i="5"/>
  <c r="J1765" i="5"/>
  <c r="J1766" i="5"/>
  <c r="J1767" i="5"/>
  <c r="J1768" i="5"/>
  <c r="J1775" i="5"/>
  <c r="J1776" i="5"/>
  <c r="J1777" i="5"/>
  <c r="J1778" i="5"/>
  <c r="J1780" i="5"/>
  <c r="J1781" i="5"/>
  <c r="J1782" i="5"/>
  <c r="J1783" i="5"/>
  <c r="J1790" i="5"/>
  <c r="J1791" i="5"/>
  <c r="J1792" i="5"/>
  <c r="J1793" i="5"/>
  <c r="J1795" i="5"/>
  <c r="J1796" i="5"/>
  <c r="J1797" i="5"/>
  <c r="J1798" i="5"/>
  <c r="J1805" i="5"/>
  <c r="J1806" i="5"/>
  <c r="J1807" i="5"/>
  <c r="J1808" i="5"/>
  <c r="J1810" i="5"/>
  <c r="J1811" i="5"/>
  <c r="J1812" i="5"/>
  <c r="J1813" i="5"/>
  <c r="J1820" i="5"/>
  <c r="J1821" i="5"/>
  <c r="J1822" i="5"/>
  <c r="J1823" i="5"/>
  <c r="J1825" i="5"/>
  <c r="J1826" i="5"/>
  <c r="J1827" i="5"/>
  <c r="J1828" i="5"/>
  <c r="J1835" i="5"/>
  <c r="J1836" i="5"/>
  <c r="J1837" i="5"/>
  <c r="J1838" i="5"/>
  <c r="J1840" i="5"/>
  <c r="J1841" i="5"/>
  <c r="J1842" i="5"/>
  <c r="J1843" i="5"/>
  <c r="J1850" i="5"/>
  <c r="J1851" i="5"/>
  <c r="J1852" i="5"/>
  <c r="J1853" i="5"/>
  <c r="J1855" i="5"/>
  <c r="J1856" i="5"/>
  <c r="J1857" i="5"/>
  <c r="J1858" i="5"/>
  <c r="J1865" i="5"/>
  <c r="J1866" i="5"/>
  <c r="J1867" i="5"/>
  <c r="J1868" i="5"/>
  <c r="J1870" i="5"/>
  <c r="J1871" i="5"/>
  <c r="J1872" i="5"/>
  <c r="J1873" i="5"/>
  <c r="J1880" i="5"/>
  <c r="J1881" i="5"/>
  <c r="J1882" i="5"/>
  <c r="J1883" i="5"/>
  <c r="J1885" i="5"/>
  <c r="J1886" i="5"/>
  <c r="J1887" i="5"/>
  <c r="J1888" i="5"/>
  <c r="J1895" i="5"/>
  <c r="J1896" i="5"/>
  <c r="J1897" i="5"/>
  <c r="J1898" i="5"/>
  <c r="J1900" i="5"/>
  <c r="J1901" i="5"/>
  <c r="J1902" i="5"/>
  <c r="J1903" i="5"/>
  <c r="J1910" i="5"/>
  <c r="J1911" i="5"/>
  <c r="J1912" i="5"/>
  <c r="J1913" i="5"/>
  <c r="J1915" i="5"/>
  <c r="J1916" i="5"/>
  <c r="J1917" i="5"/>
  <c r="J1918" i="5"/>
  <c r="J1925" i="5"/>
  <c r="J1926" i="5"/>
  <c r="J1927" i="5"/>
  <c r="J1928" i="5"/>
  <c r="J1930" i="5"/>
  <c r="J1931" i="5"/>
  <c r="J1932" i="5"/>
  <c r="J1933" i="5"/>
  <c r="J163" i="5"/>
  <c r="I46" i="5"/>
  <c r="I47" i="5"/>
  <c r="H46" i="5"/>
  <c r="H44" i="5"/>
  <c r="I686" i="5"/>
  <c r="H686" i="5"/>
  <c r="G686" i="5"/>
  <c r="F686" i="5"/>
  <c r="I685" i="5"/>
  <c r="H685" i="5"/>
  <c r="G685" i="5"/>
  <c r="F685" i="5"/>
  <c r="I684" i="5"/>
  <c r="H684" i="5"/>
  <c r="G684" i="5"/>
  <c r="F684" i="5"/>
  <c r="I683" i="5"/>
  <c r="I682" i="5" s="1"/>
  <c r="H683" i="5"/>
  <c r="H682" i="5" s="1"/>
  <c r="G683" i="5"/>
  <c r="G682" i="5" s="1"/>
  <c r="F683" i="5"/>
  <c r="F682" i="5" s="1"/>
  <c r="I621" i="5"/>
  <c r="H621" i="5"/>
  <c r="G621" i="5"/>
  <c r="F621" i="5"/>
  <c r="I620" i="5"/>
  <c r="H620" i="5"/>
  <c r="G620" i="5"/>
  <c r="F620" i="5"/>
  <c r="I619" i="5"/>
  <c r="H619" i="5"/>
  <c r="G619" i="5"/>
  <c r="F619" i="5"/>
  <c r="I618" i="5"/>
  <c r="I617" i="5" s="1"/>
  <c r="H618" i="5"/>
  <c r="H617" i="5" s="1"/>
  <c r="G618" i="5"/>
  <c r="G617" i="5" s="1"/>
  <c r="F618" i="5"/>
  <c r="F617" i="5" s="1"/>
  <c r="I601" i="5"/>
  <c r="H601" i="5"/>
  <c r="G601" i="5"/>
  <c r="F601" i="5"/>
  <c r="I600" i="5"/>
  <c r="H600" i="5"/>
  <c r="G600" i="5"/>
  <c r="F600" i="5"/>
  <c r="I599" i="5"/>
  <c r="H599" i="5"/>
  <c r="G599" i="5"/>
  <c r="F599" i="5"/>
  <c r="I598" i="5"/>
  <c r="I597" i="5" s="1"/>
  <c r="H598" i="5"/>
  <c r="H597" i="5" s="1"/>
  <c r="G598" i="5"/>
  <c r="G597" i="5" s="1"/>
  <c r="F598" i="5"/>
  <c r="F597" i="5" s="1"/>
  <c r="I586" i="5"/>
  <c r="H586" i="5"/>
  <c r="G586" i="5"/>
  <c r="F586" i="5"/>
  <c r="I585" i="5"/>
  <c r="H585" i="5"/>
  <c r="G585" i="5"/>
  <c r="F585" i="5"/>
  <c r="I584" i="5"/>
  <c r="H584" i="5"/>
  <c r="G584" i="5"/>
  <c r="F584" i="5"/>
  <c r="I583" i="5"/>
  <c r="I582" i="5" s="1"/>
  <c r="H583" i="5"/>
  <c r="G583" i="5"/>
  <c r="F583" i="5"/>
  <c r="F582" i="5" s="1"/>
  <c r="I561" i="5"/>
  <c r="H561" i="5"/>
  <c r="G561" i="5"/>
  <c r="F561" i="5"/>
  <c r="I560" i="5"/>
  <c r="H560" i="5"/>
  <c r="G560" i="5"/>
  <c r="F560" i="5"/>
  <c r="I559" i="5"/>
  <c r="H559" i="5"/>
  <c r="G559" i="5"/>
  <c r="F559" i="5"/>
  <c r="I558" i="5"/>
  <c r="I557" i="5" s="1"/>
  <c r="H558" i="5"/>
  <c r="G558" i="5"/>
  <c r="G557" i="5" s="1"/>
  <c r="F558" i="5"/>
  <c r="F557" i="5" s="1"/>
  <c r="I551" i="5"/>
  <c r="I566" i="5" s="1"/>
  <c r="H551" i="5"/>
  <c r="H566" i="5" s="1"/>
  <c r="G551" i="5"/>
  <c r="G566" i="5" s="1"/>
  <c r="F551" i="5"/>
  <c r="I550" i="5"/>
  <c r="I565" i="5" s="1"/>
  <c r="H550" i="5"/>
  <c r="H565" i="5" s="1"/>
  <c r="G550" i="5"/>
  <c r="G565" i="5" s="1"/>
  <c r="F550" i="5"/>
  <c r="F565" i="5" s="1"/>
  <c r="I549" i="5"/>
  <c r="I564" i="5" s="1"/>
  <c r="H549" i="5"/>
  <c r="H564" i="5" s="1"/>
  <c r="G549" i="5"/>
  <c r="G564" i="5" s="1"/>
  <c r="F549" i="5"/>
  <c r="F564" i="5" s="1"/>
  <c r="I548" i="5"/>
  <c r="H548" i="5"/>
  <c r="G548" i="5"/>
  <c r="G547" i="5" s="1"/>
  <c r="F548" i="5"/>
  <c r="I546" i="5"/>
  <c r="H546" i="5"/>
  <c r="G546" i="5"/>
  <c r="F546" i="5"/>
  <c r="I545" i="5"/>
  <c r="H545" i="5"/>
  <c r="G545" i="5"/>
  <c r="F545" i="5"/>
  <c r="I544" i="5"/>
  <c r="H544" i="5"/>
  <c r="G544" i="5"/>
  <c r="F544" i="5"/>
  <c r="I543" i="5"/>
  <c r="H543" i="5"/>
  <c r="H542" i="5" s="1"/>
  <c r="G543" i="5"/>
  <c r="G542" i="5" s="1"/>
  <c r="F543" i="5"/>
  <c r="F542" i="5" s="1"/>
  <c r="I531" i="5"/>
  <c r="H531" i="5"/>
  <c r="G531" i="5"/>
  <c r="F531" i="5"/>
  <c r="I530" i="5"/>
  <c r="H530" i="5"/>
  <c r="G530" i="5"/>
  <c r="F530" i="5"/>
  <c r="I529" i="5"/>
  <c r="H529" i="5"/>
  <c r="G529" i="5"/>
  <c r="F529" i="5"/>
  <c r="I528" i="5"/>
  <c r="I527" i="5" s="1"/>
  <c r="H528" i="5"/>
  <c r="G528" i="5"/>
  <c r="G527" i="5" s="1"/>
  <c r="F528" i="5"/>
  <c r="F527" i="5" s="1"/>
  <c r="I511" i="5"/>
  <c r="H511" i="5"/>
  <c r="G511" i="5"/>
  <c r="F511" i="5"/>
  <c r="I510" i="5"/>
  <c r="H510" i="5"/>
  <c r="G510" i="5"/>
  <c r="F510" i="5"/>
  <c r="I509" i="5"/>
  <c r="H509" i="5"/>
  <c r="G509" i="5"/>
  <c r="F509" i="5"/>
  <c r="I508" i="5"/>
  <c r="H508" i="5"/>
  <c r="H507" i="5" s="1"/>
  <c r="G508" i="5"/>
  <c r="G507" i="5" s="1"/>
  <c r="F508" i="5"/>
  <c r="F507" i="5" s="1"/>
  <c r="I491" i="5"/>
  <c r="H491" i="5"/>
  <c r="G491" i="5"/>
  <c r="F491" i="5"/>
  <c r="I490" i="5"/>
  <c r="H490" i="5"/>
  <c r="G490" i="5"/>
  <c r="F490" i="5"/>
  <c r="I489" i="5"/>
  <c r="H489" i="5"/>
  <c r="G489" i="5"/>
  <c r="F489" i="5"/>
  <c r="I488" i="5"/>
  <c r="I487" i="5" s="1"/>
  <c r="H488" i="5"/>
  <c r="H487" i="5" s="1"/>
  <c r="G488" i="5"/>
  <c r="F488" i="5"/>
  <c r="I476" i="5"/>
  <c r="H476" i="5"/>
  <c r="G476" i="5"/>
  <c r="F476" i="5"/>
  <c r="I475" i="5"/>
  <c r="H475" i="5"/>
  <c r="G475" i="5"/>
  <c r="F475" i="5"/>
  <c r="I474" i="5"/>
  <c r="H474" i="5"/>
  <c r="G474" i="5"/>
  <c r="F474" i="5"/>
  <c r="I473" i="5"/>
  <c r="I472" i="5" s="1"/>
  <c r="H473" i="5"/>
  <c r="G473" i="5"/>
  <c r="G472" i="5" s="1"/>
  <c r="F473" i="5"/>
  <c r="F472" i="5" s="1"/>
  <c r="I451" i="5"/>
  <c r="H451" i="5"/>
  <c r="G451" i="5"/>
  <c r="F451" i="5"/>
  <c r="I450" i="5"/>
  <c r="H450" i="5"/>
  <c r="G450" i="5"/>
  <c r="F450" i="5"/>
  <c r="I449" i="5"/>
  <c r="H449" i="5"/>
  <c r="G449" i="5"/>
  <c r="F449" i="5"/>
  <c r="I448" i="5"/>
  <c r="I447" i="5" s="1"/>
  <c r="H448" i="5"/>
  <c r="H447" i="5" s="1"/>
  <c r="G448" i="5"/>
  <c r="G447" i="5" s="1"/>
  <c r="F448" i="5"/>
  <c r="F447" i="5" s="1"/>
  <c r="I446" i="5"/>
  <c r="H446" i="5"/>
  <c r="G446" i="5"/>
  <c r="F446" i="5"/>
  <c r="I445" i="5"/>
  <c r="H445" i="5"/>
  <c r="G445" i="5"/>
  <c r="F445" i="5"/>
  <c r="I444" i="5"/>
  <c r="H444" i="5"/>
  <c r="G444" i="5"/>
  <c r="F444" i="5"/>
  <c r="I443" i="5"/>
  <c r="I442" i="5" s="1"/>
  <c r="H443" i="5"/>
  <c r="G443" i="5"/>
  <c r="F443" i="5"/>
  <c r="F442" i="5" s="1"/>
  <c r="I441" i="5"/>
  <c r="H441" i="5"/>
  <c r="G441" i="5"/>
  <c r="F441" i="5"/>
  <c r="I440" i="5"/>
  <c r="H440" i="5"/>
  <c r="G440" i="5"/>
  <c r="F440" i="5"/>
  <c r="I439" i="5"/>
  <c r="H439" i="5"/>
  <c r="G439" i="5"/>
  <c r="F439" i="5"/>
  <c r="I438" i="5"/>
  <c r="H438" i="5"/>
  <c r="H437" i="5" s="1"/>
  <c r="G438" i="5"/>
  <c r="G437" i="5" s="1"/>
  <c r="F438" i="5"/>
  <c r="I411" i="5"/>
  <c r="H411" i="5"/>
  <c r="G411" i="5"/>
  <c r="F411" i="5"/>
  <c r="I410" i="5"/>
  <c r="H410" i="5"/>
  <c r="G410" i="5"/>
  <c r="F410" i="5"/>
  <c r="I409" i="5"/>
  <c r="H409" i="5"/>
  <c r="G409" i="5"/>
  <c r="F409" i="5"/>
  <c r="I408" i="5"/>
  <c r="I407" i="5" s="1"/>
  <c r="H408" i="5"/>
  <c r="H407" i="5" s="1"/>
  <c r="G408" i="5"/>
  <c r="G407" i="5" s="1"/>
  <c r="F408" i="5"/>
  <c r="F407" i="5" s="1"/>
  <c r="I436" i="5"/>
  <c r="H436" i="5"/>
  <c r="G436" i="5"/>
  <c r="F436" i="5"/>
  <c r="I435" i="5"/>
  <c r="H435" i="5"/>
  <c r="G435" i="5"/>
  <c r="F435" i="5"/>
  <c r="I434" i="5"/>
  <c r="H434" i="5"/>
  <c r="G434" i="5"/>
  <c r="F434" i="5"/>
  <c r="I433" i="5"/>
  <c r="I432" i="5" s="1"/>
  <c r="H433" i="5"/>
  <c r="G433" i="5"/>
  <c r="G432" i="5" s="1"/>
  <c r="F433" i="5"/>
  <c r="F432" i="5" s="1"/>
  <c r="I416" i="5"/>
  <c r="H416" i="5"/>
  <c r="G416" i="5"/>
  <c r="F416" i="5"/>
  <c r="I415" i="5"/>
  <c r="H415" i="5"/>
  <c r="G415" i="5"/>
  <c r="F415" i="5"/>
  <c r="I414" i="5"/>
  <c r="H414" i="5"/>
  <c r="G414" i="5"/>
  <c r="F414" i="5"/>
  <c r="I413" i="5"/>
  <c r="H413" i="5"/>
  <c r="H412" i="5" s="1"/>
  <c r="G413" i="5"/>
  <c r="G412" i="5" s="1"/>
  <c r="F413" i="5"/>
  <c r="F412" i="5" s="1"/>
  <c r="I381" i="5"/>
  <c r="H381" i="5"/>
  <c r="G381" i="5"/>
  <c r="G386" i="5" s="1"/>
  <c r="F381" i="5"/>
  <c r="F386" i="5" s="1"/>
  <c r="I380" i="5"/>
  <c r="I385" i="5" s="1"/>
  <c r="H380" i="5"/>
  <c r="G380" i="5"/>
  <c r="G385" i="5" s="1"/>
  <c r="F380" i="5"/>
  <c r="F385" i="5" s="1"/>
  <c r="I379" i="5"/>
  <c r="I384" i="5" s="1"/>
  <c r="H379" i="5"/>
  <c r="G379" i="5"/>
  <c r="G384" i="5" s="1"/>
  <c r="F379" i="5"/>
  <c r="I378" i="5"/>
  <c r="I377" i="5" s="1"/>
  <c r="H378" i="5"/>
  <c r="H377" i="5" s="1"/>
  <c r="G378" i="5"/>
  <c r="G377" i="5" s="1"/>
  <c r="F378" i="5"/>
  <c r="F377" i="5" s="1"/>
  <c r="I386" i="5"/>
  <c r="I406" i="5"/>
  <c r="H406" i="5"/>
  <c r="G406" i="5"/>
  <c r="F406" i="5"/>
  <c r="I405" i="5"/>
  <c r="H405" i="5"/>
  <c r="G405" i="5"/>
  <c r="F405" i="5"/>
  <c r="I404" i="5"/>
  <c r="H404" i="5"/>
  <c r="G404" i="5"/>
  <c r="F404" i="5"/>
  <c r="I403" i="5"/>
  <c r="I402" i="5" s="1"/>
  <c r="H403" i="5"/>
  <c r="H402" i="5" s="1"/>
  <c r="G403" i="5"/>
  <c r="G402" i="5" s="1"/>
  <c r="F403" i="5"/>
  <c r="I351" i="5"/>
  <c r="H351" i="5"/>
  <c r="G351" i="5"/>
  <c r="F351" i="5"/>
  <c r="I350" i="5"/>
  <c r="H350" i="5"/>
  <c r="G350" i="5"/>
  <c r="F350" i="5"/>
  <c r="I349" i="5"/>
  <c r="H349" i="5"/>
  <c r="G349" i="5"/>
  <c r="F349" i="5"/>
  <c r="I348" i="5"/>
  <c r="I347" i="5" s="1"/>
  <c r="H348" i="5"/>
  <c r="H347" i="5" s="1"/>
  <c r="G348" i="5"/>
  <c r="G347" i="5" s="1"/>
  <c r="F348" i="5"/>
  <c r="H334" i="5"/>
  <c r="I336" i="5"/>
  <c r="H336" i="5"/>
  <c r="G336" i="5"/>
  <c r="F336" i="5"/>
  <c r="I335" i="5"/>
  <c r="H335" i="5"/>
  <c r="G335" i="5"/>
  <c r="F335" i="5"/>
  <c r="I334" i="5"/>
  <c r="G334" i="5"/>
  <c r="F334" i="5"/>
  <c r="I333" i="5"/>
  <c r="H333" i="5"/>
  <c r="G333" i="5"/>
  <c r="F333" i="5"/>
  <c r="I301" i="5"/>
  <c r="H301" i="5"/>
  <c r="G301" i="5"/>
  <c r="F301" i="5"/>
  <c r="I300" i="5"/>
  <c r="H300" i="5"/>
  <c r="G300" i="5"/>
  <c r="F300" i="5"/>
  <c r="I299" i="5"/>
  <c r="H299" i="5"/>
  <c r="G299" i="5"/>
  <c r="F299" i="5"/>
  <c r="I298" i="5"/>
  <c r="I297" i="5" s="1"/>
  <c r="H298" i="5"/>
  <c r="H297" i="5" s="1"/>
  <c r="G298" i="5"/>
  <c r="G297" i="5" s="1"/>
  <c r="F298" i="5"/>
  <c r="F297" i="5" s="1"/>
  <c r="I286" i="5"/>
  <c r="H286" i="5"/>
  <c r="G286" i="5"/>
  <c r="F286" i="5"/>
  <c r="I285" i="5"/>
  <c r="H285" i="5"/>
  <c r="G285" i="5"/>
  <c r="F285" i="5"/>
  <c r="I284" i="5"/>
  <c r="H284" i="5"/>
  <c r="G284" i="5"/>
  <c r="F284" i="5"/>
  <c r="I283" i="5"/>
  <c r="I282" i="5" s="1"/>
  <c r="H283" i="5"/>
  <c r="H282" i="5" s="1"/>
  <c r="G283" i="5"/>
  <c r="F283" i="5"/>
  <c r="F282" i="5" s="1"/>
  <c r="I261" i="5"/>
  <c r="H261" i="5"/>
  <c r="G261" i="5"/>
  <c r="F261" i="5"/>
  <c r="I260" i="5"/>
  <c r="H260" i="5"/>
  <c r="G260" i="5"/>
  <c r="F260" i="5"/>
  <c r="I259" i="5"/>
  <c r="H259" i="5"/>
  <c r="G259" i="5"/>
  <c r="F259" i="5"/>
  <c r="I258" i="5"/>
  <c r="H258" i="5"/>
  <c r="H257" i="5" s="1"/>
  <c r="I256" i="5"/>
  <c r="H256" i="5"/>
  <c r="G256" i="5"/>
  <c r="F256" i="5"/>
  <c r="I255" i="5"/>
  <c r="H255" i="5"/>
  <c r="G255" i="5"/>
  <c r="F255" i="5"/>
  <c r="I254" i="5"/>
  <c r="H254" i="5"/>
  <c r="G254" i="5"/>
  <c r="F254" i="5"/>
  <c r="I253" i="5"/>
  <c r="H253" i="5"/>
  <c r="H252" i="5" s="1"/>
  <c r="G253" i="5"/>
  <c r="F253" i="5"/>
  <c r="I246" i="5"/>
  <c r="H246" i="5"/>
  <c r="G246" i="5"/>
  <c r="F246" i="5"/>
  <c r="I245" i="5"/>
  <c r="H245" i="5"/>
  <c r="G245" i="5"/>
  <c r="F245" i="5"/>
  <c r="I244" i="5"/>
  <c r="H244" i="5"/>
  <c r="G244" i="5"/>
  <c r="F244" i="5"/>
  <c r="I243" i="5"/>
  <c r="H243" i="5"/>
  <c r="G243" i="5"/>
  <c r="F243" i="5"/>
  <c r="F263" i="5" s="1"/>
  <c r="H86" i="5"/>
  <c r="H716" i="5" s="1"/>
  <c r="F86" i="5"/>
  <c r="F716" i="5" s="1"/>
  <c r="H85" i="5"/>
  <c r="H715" i="5" s="1"/>
  <c r="I83" i="5"/>
  <c r="I713" i="5" s="1"/>
  <c r="H83" i="5"/>
  <c r="H713" i="5" s="1"/>
  <c r="G83" i="5"/>
  <c r="G713" i="5" s="1"/>
  <c r="F83" i="5"/>
  <c r="G81" i="5"/>
  <c r="I80" i="5"/>
  <c r="I79" i="5"/>
  <c r="G79" i="5"/>
  <c r="I78" i="5"/>
  <c r="H78" i="5"/>
  <c r="G78" i="5"/>
  <c r="F78" i="5"/>
  <c r="F703" i="5" s="1"/>
  <c r="I708" i="5"/>
  <c r="H708" i="5"/>
  <c r="G708" i="5"/>
  <c r="F708" i="5"/>
  <c r="I71" i="5"/>
  <c r="H71" i="5"/>
  <c r="G71" i="5"/>
  <c r="F71" i="5"/>
  <c r="I70" i="5"/>
  <c r="H70" i="5"/>
  <c r="G70" i="5"/>
  <c r="F70" i="5"/>
  <c r="I69" i="5"/>
  <c r="H69" i="5"/>
  <c r="G69" i="5"/>
  <c r="F69" i="5"/>
  <c r="I68" i="5"/>
  <c r="H68" i="5"/>
  <c r="G68" i="5"/>
  <c r="F68" i="5"/>
  <c r="I66" i="5"/>
  <c r="H66" i="5"/>
  <c r="G66" i="5"/>
  <c r="F66" i="5"/>
  <c r="I65" i="5"/>
  <c r="H65" i="5"/>
  <c r="G65" i="5"/>
  <c r="F65" i="5"/>
  <c r="I64" i="5"/>
  <c r="H64" i="5"/>
  <c r="G64" i="5"/>
  <c r="F64" i="5"/>
  <c r="I63" i="5"/>
  <c r="I62" i="5" s="1"/>
  <c r="H63" i="5"/>
  <c r="G63" i="5"/>
  <c r="G62" i="5" s="1"/>
  <c r="F63" i="5"/>
  <c r="F62" i="5" s="1"/>
  <c r="F15" i="5"/>
  <c r="F25" i="5" s="1"/>
  <c r="F14" i="5"/>
  <c r="F24" i="5" s="1"/>
  <c r="I16" i="5"/>
  <c r="I26" i="5" s="1"/>
  <c r="H16" i="5"/>
  <c r="H26" i="5" s="1"/>
  <c r="G16" i="5"/>
  <c r="G26" i="5" s="1"/>
  <c r="F16" i="5"/>
  <c r="F26" i="5" s="1"/>
  <c r="I15" i="5"/>
  <c r="I25" i="5" s="1"/>
  <c r="H15" i="5"/>
  <c r="H25" i="5" s="1"/>
  <c r="G15" i="5"/>
  <c r="G25" i="5" s="1"/>
  <c r="I14" i="5"/>
  <c r="I24" i="5" s="1"/>
  <c r="H14" i="5"/>
  <c r="H24" i="5" s="1"/>
  <c r="G14" i="5"/>
  <c r="G24" i="5" s="1"/>
  <c r="I13" i="5"/>
  <c r="I23" i="5" s="1"/>
  <c r="H13" i="5"/>
  <c r="H23" i="5" s="1"/>
  <c r="G13" i="5"/>
  <c r="G23" i="5" s="1"/>
  <c r="F13" i="5"/>
  <c r="H670" i="5"/>
  <c r="I671" i="5"/>
  <c r="H671" i="5"/>
  <c r="G671" i="5"/>
  <c r="F671" i="5"/>
  <c r="I670" i="5"/>
  <c r="G670" i="5"/>
  <c r="F670" i="5"/>
  <c r="I669" i="5"/>
  <c r="H669" i="5"/>
  <c r="G669" i="5"/>
  <c r="F669" i="5"/>
  <c r="I668" i="5"/>
  <c r="H668" i="5"/>
  <c r="G668" i="5"/>
  <c r="F668" i="5"/>
  <c r="I651" i="5"/>
  <c r="H651" i="5"/>
  <c r="G651" i="5"/>
  <c r="F651" i="5"/>
  <c r="I650" i="5"/>
  <c r="H650" i="5"/>
  <c r="G650" i="5"/>
  <c r="F650" i="5"/>
  <c r="I649" i="5"/>
  <c r="H649" i="5"/>
  <c r="G649" i="5"/>
  <c r="F649" i="5"/>
  <c r="I648" i="5"/>
  <c r="H648" i="5"/>
  <c r="G648" i="5"/>
  <c r="G647" i="5" s="1"/>
  <c r="F648" i="5"/>
  <c r="G623" i="5"/>
  <c r="G633" i="5" s="1"/>
  <c r="I626" i="5"/>
  <c r="I636" i="5" s="1"/>
  <c r="I625" i="5"/>
  <c r="I635" i="5" s="1"/>
  <c r="I624" i="5"/>
  <c r="I623" i="5"/>
  <c r="I633" i="5" s="1"/>
  <c r="H626" i="5"/>
  <c r="H636" i="5" s="1"/>
  <c r="H625" i="5"/>
  <c r="H635" i="5" s="1"/>
  <c r="H624" i="5"/>
  <c r="H634" i="5" s="1"/>
  <c r="H623" i="5"/>
  <c r="H633" i="5" s="1"/>
  <c r="G626" i="5"/>
  <c r="G636" i="5" s="1"/>
  <c r="G625" i="5"/>
  <c r="G635" i="5" s="1"/>
  <c r="G624" i="5"/>
  <c r="F626" i="5"/>
  <c r="F636" i="5" s="1"/>
  <c r="F625" i="5"/>
  <c r="F635" i="5" s="1"/>
  <c r="F624" i="5"/>
  <c r="F634" i="5" s="1"/>
  <c r="F623" i="5"/>
  <c r="F633" i="5" s="1"/>
  <c r="I687" i="5"/>
  <c r="H687" i="5"/>
  <c r="G687" i="5"/>
  <c r="F687" i="5"/>
  <c r="I677" i="5"/>
  <c r="H677" i="5"/>
  <c r="G677" i="5"/>
  <c r="F677" i="5"/>
  <c r="I672" i="5"/>
  <c r="H672" i="5"/>
  <c r="G672" i="5"/>
  <c r="F672" i="5"/>
  <c r="I662" i="5"/>
  <c r="H662" i="5"/>
  <c r="G662" i="5"/>
  <c r="F662" i="5"/>
  <c r="I657" i="5"/>
  <c r="H657" i="5"/>
  <c r="G657" i="5"/>
  <c r="F657" i="5"/>
  <c r="I652" i="5"/>
  <c r="H652" i="5"/>
  <c r="G652" i="5"/>
  <c r="F652" i="5"/>
  <c r="I642" i="5"/>
  <c r="H642" i="5"/>
  <c r="G642" i="5"/>
  <c r="F642" i="5"/>
  <c r="I637" i="5"/>
  <c r="H637" i="5"/>
  <c r="G637" i="5"/>
  <c r="F637" i="5"/>
  <c r="I627" i="5"/>
  <c r="H627" i="5"/>
  <c r="G627" i="5"/>
  <c r="F627" i="5"/>
  <c r="I612" i="5"/>
  <c r="H612" i="5"/>
  <c r="G612" i="5"/>
  <c r="F612" i="5"/>
  <c r="I607" i="5"/>
  <c r="H607" i="5"/>
  <c r="G607" i="5"/>
  <c r="F607" i="5"/>
  <c r="I602" i="5"/>
  <c r="H602" i="5"/>
  <c r="G602" i="5"/>
  <c r="F602" i="5"/>
  <c r="I592" i="5"/>
  <c r="H592" i="5"/>
  <c r="G592" i="5"/>
  <c r="F592" i="5"/>
  <c r="I587" i="5"/>
  <c r="H587" i="5"/>
  <c r="G587" i="5"/>
  <c r="F587" i="5"/>
  <c r="I577" i="5"/>
  <c r="H577" i="5"/>
  <c r="G577" i="5"/>
  <c r="F577" i="5"/>
  <c r="I572" i="5"/>
  <c r="H572" i="5"/>
  <c r="G572" i="5"/>
  <c r="F572" i="5"/>
  <c r="I567" i="5"/>
  <c r="H567" i="5"/>
  <c r="G567" i="5"/>
  <c r="F567" i="5"/>
  <c r="I552" i="5"/>
  <c r="H552" i="5"/>
  <c r="G552" i="5"/>
  <c r="F552" i="5"/>
  <c r="I537" i="5"/>
  <c r="H537" i="5"/>
  <c r="G537" i="5"/>
  <c r="F537" i="5"/>
  <c r="I532" i="5"/>
  <c r="H532" i="5"/>
  <c r="G532" i="5"/>
  <c r="F532" i="5"/>
  <c r="I522" i="5"/>
  <c r="H522" i="5"/>
  <c r="G522" i="5"/>
  <c r="F522" i="5"/>
  <c r="I517" i="5"/>
  <c r="H517" i="5"/>
  <c r="G517" i="5"/>
  <c r="F517" i="5"/>
  <c r="I512" i="5"/>
  <c r="H512" i="5"/>
  <c r="G512" i="5"/>
  <c r="F512" i="5"/>
  <c r="I502" i="5"/>
  <c r="H502" i="5"/>
  <c r="G502" i="5"/>
  <c r="F502" i="5"/>
  <c r="I497" i="5"/>
  <c r="H497" i="5"/>
  <c r="G497" i="5"/>
  <c r="F497" i="5"/>
  <c r="I492" i="5"/>
  <c r="H492" i="5"/>
  <c r="G492" i="5"/>
  <c r="F492" i="5"/>
  <c r="G487" i="5"/>
  <c r="I482" i="5"/>
  <c r="H482" i="5"/>
  <c r="G482" i="5"/>
  <c r="F482" i="5"/>
  <c r="I477" i="5"/>
  <c r="H477" i="5"/>
  <c r="G477" i="5"/>
  <c r="F477" i="5"/>
  <c r="I467" i="5"/>
  <c r="H467" i="5"/>
  <c r="G467" i="5"/>
  <c r="F467" i="5"/>
  <c r="I462" i="5"/>
  <c r="H462" i="5"/>
  <c r="G462" i="5"/>
  <c r="F462" i="5"/>
  <c r="I457" i="5"/>
  <c r="H457" i="5"/>
  <c r="G457" i="5"/>
  <c r="F457" i="5"/>
  <c r="I427" i="5"/>
  <c r="H427" i="5"/>
  <c r="G427" i="5"/>
  <c r="F427" i="5"/>
  <c r="I422" i="5"/>
  <c r="H422" i="5"/>
  <c r="G422" i="5"/>
  <c r="F422" i="5"/>
  <c r="I397" i="5"/>
  <c r="H397" i="5"/>
  <c r="G397" i="5"/>
  <c r="F397" i="5"/>
  <c r="I392" i="5"/>
  <c r="H392" i="5"/>
  <c r="G392" i="5"/>
  <c r="F392" i="5"/>
  <c r="I387" i="5"/>
  <c r="H387" i="5"/>
  <c r="G387" i="5"/>
  <c r="F387" i="5"/>
  <c r="I342" i="5"/>
  <c r="H342" i="5"/>
  <c r="G342" i="5"/>
  <c r="F342" i="5"/>
  <c r="I337" i="5"/>
  <c r="H337" i="5"/>
  <c r="G337" i="5"/>
  <c r="F337" i="5"/>
  <c r="I327" i="5"/>
  <c r="H327" i="5"/>
  <c r="G327" i="5"/>
  <c r="F327" i="5"/>
  <c r="I322" i="5"/>
  <c r="H322" i="5"/>
  <c r="G322" i="5"/>
  <c r="F322" i="5"/>
  <c r="I307" i="5"/>
  <c r="I317" i="5" s="1"/>
  <c r="H307" i="5"/>
  <c r="H317" i="5" s="1"/>
  <c r="G307" i="5"/>
  <c r="G317" i="5" s="1"/>
  <c r="F307" i="5"/>
  <c r="I302" i="5"/>
  <c r="H302" i="5"/>
  <c r="G302" i="5"/>
  <c r="F302" i="5"/>
  <c r="I292" i="5"/>
  <c r="H292" i="5"/>
  <c r="G292" i="5"/>
  <c r="F292" i="5"/>
  <c r="I287" i="5"/>
  <c r="H287" i="5"/>
  <c r="G287" i="5"/>
  <c r="F287" i="5"/>
  <c r="I277" i="5"/>
  <c r="H277" i="5"/>
  <c r="G277" i="5"/>
  <c r="F277" i="5"/>
  <c r="I272" i="5"/>
  <c r="H272" i="5"/>
  <c r="G272" i="5"/>
  <c r="F272" i="5"/>
  <c r="I267" i="5"/>
  <c r="H267" i="5"/>
  <c r="G267" i="5"/>
  <c r="F267" i="5"/>
  <c r="I247" i="5"/>
  <c r="H247" i="5"/>
  <c r="G247" i="5"/>
  <c r="F247" i="5"/>
  <c r="I217" i="5"/>
  <c r="H217" i="5"/>
  <c r="G217" i="5"/>
  <c r="F217" i="5"/>
  <c r="I212" i="5"/>
  <c r="H212" i="5"/>
  <c r="G212" i="5"/>
  <c r="F212" i="5"/>
  <c r="I152" i="5"/>
  <c r="H152" i="5"/>
  <c r="G152" i="5"/>
  <c r="F152" i="5"/>
  <c r="I142" i="5"/>
  <c r="H142" i="5"/>
  <c r="G142" i="5"/>
  <c r="F142" i="5"/>
  <c r="I137" i="5"/>
  <c r="H137" i="5"/>
  <c r="G137" i="5"/>
  <c r="F137" i="5"/>
  <c r="I132" i="5"/>
  <c r="H132" i="5"/>
  <c r="G132" i="5"/>
  <c r="F132" i="5"/>
  <c r="I127" i="5"/>
  <c r="H127" i="5"/>
  <c r="G127" i="5"/>
  <c r="F127" i="5"/>
  <c r="I57" i="5"/>
  <c r="H57" i="5"/>
  <c r="G57" i="5"/>
  <c r="F57" i="5"/>
  <c r="I52" i="5"/>
  <c r="H52" i="5"/>
  <c r="G52" i="5"/>
  <c r="F52" i="5"/>
  <c r="H47" i="5"/>
  <c r="G47" i="5"/>
  <c r="F47" i="5"/>
  <c r="I37" i="5"/>
  <c r="H37" i="5"/>
  <c r="G37" i="5"/>
  <c r="F37" i="5"/>
  <c r="F45" i="5"/>
  <c r="J1140" i="5"/>
  <c r="J1141" i="5"/>
  <c r="J1142" i="5"/>
  <c r="J1145" i="5"/>
  <c r="J1146" i="5"/>
  <c r="J1147" i="5"/>
  <c r="J1149" i="5"/>
  <c r="J1150" i="5"/>
  <c r="J1151" i="5"/>
  <c r="J1152" i="5"/>
  <c r="J1154" i="5"/>
  <c r="J1155" i="5"/>
  <c r="J1156" i="5"/>
  <c r="J1157" i="5"/>
  <c r="J1159" i="5"/>
  <c r="J1160" i="5"/>
  <c r="J1161" i="5"/>
  <c r="J1162" i="5"/>
  <c r="J1164" i="5"/>
  <c r="J1165" i="5"/>
  <c r="J1166" i="5"/>
  <c r="J1167" i="5"/>
  <c r="J1169" i="5"/>
  <c r="J1170" i="5"/>
  <c r="J1171" i="5"/>
  <c r="J1172" i="5"/>
  <c r="J1174" i="5"/>
  <c r="J1175" i="5"/>
  <c r="J1176" i="5"/>
  <c r="J1177" i="5"/>
  <c r="J1179" i="5"/>
  <c r="J1180" i="5"/>
  <c r="J1181" i="5"/>
  <c r="J1182" i="5"/>
  <c r="J1089" i="5"/>
  <c r="J1090" i="5"/>
  <c r="J1091" i="5"/>
  <c r="J1092" i="5"/>
  <c r="J1026" i="5"/>
  <c r="J1027" i="5"/>
  <c r="J1029" i="5"/>
  <c r="J1030" i="5"/>
  <c r="J1031" i="5"/>
  <c r="J1032" i="5"/>
  <c r="J1035" i="5"/>
  <c r="J1036" i="5"/>
  <c r="J1037" i="5"/>
  <c r="J909" i="5"/>
  <c r="J910" i="5"/>
  <c r="J911" i="5"/>
  <c r="J912" i="5"/>
  <c r="J919" i="5"/>
  <c r="J920" i="5"/>
  <c r="J921" i="5"/>
  <c r="J922" i="5"/>
  <c r="J138" i="5"/>
  <c r="F17" i="5"/>
  <c r="J345" i="5"/>
  <c r="J343" i="5"/>
  <c r="J340" i="5"/>
  <c r="J339" i="5"/>
  <c r="J338" i="5"/>
  <c r="J1299" i="5"/>
  <c r="F1296" i="5"/>
  <c r="D29" i="2"/>
  <c r="C29" i="2"/>
  <c r="D28" i="2"/>
  <c r="C28" i="2"/>
  <c r="E30" i="2"/>
  <c r="F30" i="2" s="1"/>
  <c r="C14" i="2"/>
  <c r="E15" i="2"/>
  <c r="F14" i="2" s="1"/>
  <c r="E2" i="2"/>
  <c r="D14" i="2"/>
  <c r="B14" i="2"/>
  <c r="B13" i="2"/>
  <c r="B16" i="2" s="1"/>
  <c r="D13" i="2"/>
  <c r="C13" i="2"/>
  <c r="F20" i="2"/>
  <c r="C23" i="2"/>
  <c r="J1022" i="5"/>
  <c r="J1021" i="5"/>
  <c r="J1020" i="5"/>
  <c r="J1019" i="5"/>
  <c r="I1012" i="5"/>
  <c r="I997" i="5" s="1"/>
  <c r="J1024" i="5"/>
  <c r="J1025" i="5"/>
  <c r="E8" i="2"/>
  <c r="E7" i="2"/>
  <c r="D9" i="2"/>
  <c r="B9" i="2"/>
  <c r="J1307" i="5"/>
  <c r="J1305" i="5"/>
  <c r="J1302" i="5"/>
  <c r="J1301" i="5"/>
  <c r="J1300" i="5"/>
  <c r="J842" i="5"/>
  <c r="J1457" i="5"/>
  <c r="J1456" i="5"/>
  <c r="J1455" i="5"/>
  <c r="J1454" i="5"/>
  <c r="J1452" i="5"/>
  <c r="J1451" i="5"/>
  <c r="J1450" i="5"/>
  <c r="J1449" i="5"/>
  <c r="J1447" i="5"/>
  <c r="J1446" i="5"/>
  <c r="J1445" i="5"/>
  <c r="J1444" i="5"/>
  <c r="J1437" i="5"/>
  <c r="J1436" i="5"/>
  <c r="J1435" i="5"/>
  <c r="J1434" i="5"/>
  <c r="J1432" i="5"/>
  <c r="J1431" i="5"/>
  <c r="J1430" i="5"/>
  <c r="J1429" i="5"/>
  <c r="J1422" i="5"/>
  <c r="J1421" i="5"/>
  <c r="J1420" i="5"/>
  <c r="J1419" i="5"/>
  <c r="J1417" i="5"/>
  <c r="J1416" i="5"/>
  <c r="J1415" i="5"/>
  <c r="J1414" i="5"/>
  <c r="J1407" i="5"/>
  <c r="J1406" i="5"/>
  <c r="J1405" i="5"/>
  <c r="J1404" i="5"/>
  <c r="J1402" i="5"/>
  <c r="J1401" i="5"/>
  <c r="J1400" i="5"/>
  <c r="J1399" i="5"/>
  <c r="J1377" i="5"/>
  <c r="J1376" i="5"/>
  <c r="J1375" i="5"/>
  <c r="J1374" i="5"/>
  <c r="J1372" i="5"/>
  <c r="J1371" i="5"/>
  <c r="J1370" i="5"/>
  <c r="J1362" i="5"/>
  <c r="J1361" i="5"/>
  <c r="J1360" i="5"/>
  <c r="J1359" i="5"/>
  <c r="J1357" i="5"/>
  <c r="J1356" i="5"/>
  <c r="J1355" i="5"/>
  <c r="J1354" i="5"/>
  <c r="J1347" i="5"/>
  <c r="J1346" i="5"/>
  <c r="J1345" i="5"/>
  <c r="J1344" i="5"/>
  <c r="J1342" i="5"/>
  <c r="J1341" i="5"/>
  <c r="J1340" i="5"/>
  <c r="J1339" i="5"/>
  <c r="J1332" i="5"/>
  <c r="J1331" i="5"/>
  <c r="J1330" i="5"/>
  <c r="J1329" i="5"/>
  <c r="J1327" i="5"/>
  <c r="J1326" i="5"/>
  <c r="J1325" i="5"/>
  <c r="J1324" i="5"/>
  <c r="J1277" i="5"/>
  <c r="J1276" i="5"/>
  <c r="J1275" i="5"/>
  <c r="J1274" i="5"/>
  <c r="J1007" i="5"/>
  <c r="J1006" i="5"/>
  <c r="J1005" i="5"/>
  <c r="J1004" i="5"/>
  <c r="J1002" i="5"/>
  <c r="J1001" i="5"/>
  <c r="J1000" i="5"/>
  <c r="J999" i="5"/>
  <c r="H998" i="5"/>
  <c r="F998" i="5"/>
  <c r="J847" i="5"/>
  <c r="J846" i="5"/>
  <c r="J845" i="5"/>
  <c r="J844" i="5"/>
  <c r="J331" i="5"/>
  <c r="J330" i="5"/>
  <c r="J329" i="5"/>
  <c r="J328" i="5"/>
  <c r="J326" i="5"/>
  <c r="J325" i="5"/>
  <c r="J324" i="5"/>
  <c r="J323" i="5"/>
  <c r="I226" i="5"/>
  <c r="H226" i="5"/>
  <c r="G226" i="5"/>
  <c r="F226" i="5"/>
  <c r="I225" i="5"/>
  <c r="H225" i="5"/>
  <c r="G225" i="5"/>
  <c r="F225" i="5"/>
  <c r="I224" i="5"/>
  <c r="H224" i="5"/>
  <c r="G224" i="5"/>
  <c r="F224" i="5"/>
  <c r="I223" i="5"/>
  <c r="H223" i="5"/>
  <c r="G223" i="5"/>
  <c r="F223" i="5"/>
  <c r="J221" i="5"/>
  <c r="J220" i="5"/>
  <c r="J219" i="5"/>
  <c r="J218" i="5"/>
  <c r="J216" i="5"/>
  <c r="J215" i="5"/>
  <c r="J214" i="5"/>
  <c r="J213" i="5"/>
  <c r="J1947" i="5"/>
  <c r="J1946" i="5"/>
  <c r="J1945" i="5"/>
  <c r="H81" i="5"/>
  <c r="H79" i="5"/>
  <c r="G84" i="5"/>
  <c r="G714" i="5" s="1"/>
  <c r="G162" i="5"/>
  <c r="F81" i="5"/>
  <c r="F80" i="5"/>
  <c r="I74" i="5"/>
  <c r="I709" i="5" s="1"/>
  <c r="G710" i="5"/>
  <c r="G74" i="5"/>
  <c r="G709" i="5" s="1"/>
  <c r="J281" i="5"/>
  <c r="J280" i="5"/>
  <c r="J279" i="5"/>
  <c r="J278" i="5"/>
  <c r="G17" i="5"/>
  <c r="H150" i="5"/>
  <c r="I151" i="5"/>
  <c r="H151" i="5"/>
  <c r="G151" i="5"/>
  <c r="F151" i="5"/>
  <c r="I150" i="5"/>
  <c r="G150" i="5"/>
  <c r="F150" i="5"/>
  <c r="I149" i="5"/>
  <c r="H149" i="5"/>
  <c r="G149" i="5"/>
  <c r="F149" i="5"/>
  <c r="I148" i="5"/>
  <c r="H148" i="5"/>
  <c r="G148" i="5"/>
  <c r="F148" i="5"/>
  <c r="I43" i="5"/>
  <c r="I44" i="5"/>
  <c r="I45" i="5"/>
  <c r="H45" i="5"/>
  <c r="G44" i="5"/>
  <c r="G45" i="5"/>
  <c r="G46" i="5"/>
  <c r="F44" i="5"/>
  <c r="F46" i="5"/>
  <c r="F43" i="5"/>
  <c r="G43" i="5"/>
  <c r="H43" i="5"/>
  <c r="G32" i="5"/>
  <c r="J28" i="5"/>
  <c r="J29" i="5"/>
  <c r="J30" i="5"/>
  <c r="J31" i="5"/>
  <c r="J33" i="5"/>
  <c r="J34" i="5"/>
  <c r="J35" i="5"/>
  <c r="J36" i="5"/>
  <c r="J38" i="5"/>
  <c r="J39" i="5"/>
  <c r="J40" i="5"/>
  <c r="J41" i="5"/>
  <c r="J48" i="5"/>
  <c r="J49" i="5"/>
  <c r="J50" i="5"/>
  <c r="J51" i="5"/>
  <c r="J53" i="5"/>
  <c r="J54" i="5"/>
  <c r="J55" i="5"/>
  <c r="J56" i="5"/>
  <c r="J58" i="5"/>
  <c r="J59" i="5"/>
  <c r="J60" i="5"/>
  <c r="J61" i="5"/>
  <c r="J128" i="5"/>
  <c r="J129" i="5"/>
  <c r="J130" i="5"/>
  <c r="J131" i="5"/>
  <c r="J133" i="5"/>
  <c r="J134" i="5"/>
  <c r="J135" i="5"/>
  <c r="J136" i="5"/>
  <c r="J139" i="5"/>
  <c r="J140" i="5"/>
  <c r="J141" i="5"/>
  <c r="J143" i="5"/>
  <c r="J144" i="5"/>
  <c r="J145" i="5"/>
  <c r="J146" i="5"/>
  <c r="J268" i="5"/>
  <c r="J269" i="5"/>
  <c r="J270" i="5"/>
  <c r="J271" i="5"/>
  <c r="J273" i="5"/>
  <c r="J274" i="5"/>
  <c r="J275" i="5"/>
  <c r="J276" i="5"/>
  <c r="J288" i="5"/>
  <c r="J289" i="5"/>
  <c r="J290" i="5"/>
  <c r="J291" i="5"/>
  <c r="J293" i="5"/>
  <c r="J294" i="5"/>
  <c r="J295" i="5"/>
  <c r="J296" i="5"/>
  <c r="J303" i="5"/>
  <c r="J304" i="5"/>
  <c r="J305" i="5"/>
  <c r="J306" i="5"/>
  <c r="J308" i="5"/>
  <c r="J309" i="5"/>
  <c r="J310" i="5"/>
  <c r="J311" i="5"/>
  <c r="I27" i="5"/>
  <c r="H27" i="5"/>
  <c r="G27" i="5"/>
  <c r="F27" i="5"/>
  <c r="I32" i="5"/>
  <c r="H32" i="5"/>
  <c r="F32" i="5"/>
  <c r="J168" i="5"/>
  <c r="J153" i="5"/>
  <c r="J158" i="5"/>
  <c r="I1470" i="5"/>
  <c r="H1464" i="5"/>
  <c r="I1472" i="5"/>
  <c r="I1467" i="5" s="1"/>
  <c r="J250" i="5"/>
  <c r="J21" i="5"/>
  <c r="H17" i="5"/>
  <c r="J18" i="5"/>
  <c r="G76" i="5"/>
  <c r="J251" i="5"/>
  <c r="G1470" i="5"/>
  <c r="F1471" i="5"/>
  <c r="J20" i="5"/>
  <c r="I17" i="5"/>
  <c r="J19" i="5"/>
  <c r="I76" i="5"/>
  <c r="I711" i="5" s="1"/>
  <c r="G838" i="5"/>
  <c r="H772" i="5"/>
  <c r="H838" i="5"/>
  <c r="H833" i="5"/>
  <c r="J839" i="5"/>
  <c r="G86" i="5"/>
  <c r="I162" i="5"/>
  <c r="F84" i="5"/>
  <c r="F714" i="5" s="1"/>
  <c r="F79" i="5"/>
  <c r="G80" i="5"/>
  <c r="G85" i="5"/>
  <c r="G715" i="5" s="1"/>
  <c r="H80" i="5"/>
  <c r="I85" i="5"/>
  <c r="I715" i="5" s="1"/>
  <c r="I81" i="5"/>
  <c r="I706" i="5" s="1"/>
  <c r="I86" i="5"/>
  <c r="I716" i="5" s="1"/>
  <c r="I838" i="5"/>
  <c r="J840" i="5"/>
  <c r="H828" i="5"/>
  <c r="J830" i="5"/>
  <c r="F828" i="5"/>
  <c r="J829" i="5"/>
  <c r="I828" i="5"/>
  <c r="J156" i="5"/>
  <c r="F838" i="5"/>
  <c r="H84" i="5"/>
  <c r="H714" i="5" s="1"/>
  <c r="J165" i="5"/>
  <c r="J835" i="5"/>
  <c r="J169" i="5"/>
  <c r="J164" i="5"/>
  <c r="F833" i="5"/>
  <c r="J1369" i="5"/>
  <c r="G833" i="5"/>
  <c r="F85" i="5"/>
  <c r="G915" i="5"/>
  <c r="F1814" i="5"/>
  <c r="J1948" i="5"/>
  <c r="H1320" i="5"/>
  <c r="I1395" i="5"/>
  <c r="F1396" i="5"/>
  <c r="F1465" i="5"/>
  <c r="G1378" i="5"/>
  <c r="F1397" i="5"/>
  <c r="F1383" i="5"/>
  <c r="J1489" i="5"/>
  <c r="H1319" i="5"/>
  <c r="G1313" i="5"/>
  <c r="H1368" i="5"/>
  <c r="I1136" i="5"/>
  <c r="G442" i="5"/>
  <c r="J1139" i="5"/>
  <c r="G1012" i="5"/>
  <c r="G997" i="5" s="1"/>
  <c r="H773" i="5"/>
  <c r="I771" i="5"/>
  <c r="H917" i="5"/>
  <c r="H771" i="5"/>
  <c r="F770" i="5"/>
  <c r="F772" i="5"/>
  <c r="G770" i="5"/>
  <c r="J344" i="5"/>
  <c r="J341" i="5"/>
  <c r="H162" i="5"/>
  <c r="H167" i="5"/>
  <c r="I167" i="5"/>
  <c r="I84" i="5"/>
  <c r="I714" i="5" s="1"/>
  <c r="F162" i="5"/>
  <c r="F167" i="5"/>
  <c r="J166" i="5"/>
  <c r="G167" i="5"/>
  <c r="J171" i="5"/>
  <c r="F710" i="5"/>
  <c r="J161" i="5"/>
  <c r="H76" i="5"/>
  <c r="H711" i="5" s="1"/>
  <c r="I710" i="5"/>
  <c r="F157" i="5"/>
  <c r="F74" i="5"/>
  <c r="F709" i="5" s="1"/>
  <c r="F76" i="5"/>
  <c r="F711" i="5" s="1"/>
  <c r="G157" i="5"/>
  <c r="H915" i="5"/>
  <c r="J170" i="5"/>
  <c r="J841" i="5"/>
  <c r="J843" i="5"/>
  <c r="I915" i="5"/>
  <c r="J832" i="5"/>
  <c r="J154" i="5"/>
  <c r="H1010" i="5"/>
  <c r="H995" i="5" s="1"/>
  <c r="I917" i="5"/>
  <c r="I833" i="5"/>
  <c r="J836" i="5"/>
  <c r="J837" i="5"/>
  <c r="J249" i="5"/>
  <c r="G1258" i="5"/>
  <c r="J248" i="5"/>
  <c r="J1492" i="5"/>
  <c r="J1017" i="5"/>
  <c r="F1012" i="5"/>
  <c r="F997" i="5" s="1"/>
  <c r="I1011" i="5"/>
  <c r="I996" i="5" s="1"/>
  <c r="G1011" i="5"/>
  <c r="G996" i="5" s="1"/>
  <c r="I770" i="5"/>
  <c r="I772" i="5"/>
  <c r="H770" i="5"/>
  <c r="J346" i="5"/>
  <c r="F752" i="5"/>
  <c r="H74" i="5"/>
  <c r="H709" i="5" s="1"/>
  <c r="H157" i="5"/>
  <c r="I752" i="5"/>
  <c r="I157" i="5"/>
  <c r="J159" i="5"/>
  <c r="J160" i="5"/>
  <c r="G752" i="5"/>
  <c r="J831" i="5"/>
  <c r="G828" i="5"/>
  <c r="J155" i="5"/>
  <c r="G917" i="5"/>
  <c r="J1491" i="5"/>
  <c r="H1473" i="5"/>
  <c r="H1483" i="5" s="1"/>
  <c r="J1490" i="5"/>
  <c r="H1013" i="5"/>
  <c r="H1009" i="5"/>
  <c r="H994" i="5" s="1"/>
  <c r="H934" i="5" s="1"/>
  <c r="G1010" i="5"/>
  <c r="G995" i="5" s="1"/>
  <c r="J1016" i="5"/>
  <c r="F1011" i="5"/>
  <c r="I1010" i="5"/>
  <c r="I995" i="5" s="1"/>
  <c r="G772" i="5"/>
  <c r="G916" i="5"/>
  <c r="I1009" i="5"/>
  <c r="I994" i="5" s="1"/>
  <c r="I1013" i="5"/>
  <c r="G1009" i="5"/>
  <c r="G994" i="5" s="1"/>
  <c r="G1013" i="5"/>
  <c r="F1010" i="5"/>
  <c r="F995" i="5" s="1"/>
  <c r="J1015" i="5"/>
  <c r="G771" i="5"/>
  <c r="H752" i="5"/>
  <c r="F1013" i="5"/>
  <c r="F1009" i="5"/>
  <c r="F994" i="5" s="1"/>
  <c r="J1014" i="5"/>
  <c r="J389" i="5"/>
  <c r="J390" i="5"/>
  <c r="J400" i="5"/>
  <c r="J391" i="5"/>
  <c r="J395" i="5"/>
  <c r="J388" i="5"/>
  <c r="J394" i="5"/>
  <c r="J399" i="5"/>
  <c r="J401" i="5"/>
  <c r="J393" i="5"/>
  <c r="J396" i="5"/>
  <c r="J398" i="5"/>
  <c r="J425" i="5"/>
  <c r="J424" i="5"/>
  <c r="J426" i="5"/>
  <c r="J423" i="5"/>
  <c r="J430" i="5"/>
  <c r="J431" i="5"/>
  <c r="J428" i="5"/>
  <c r="J429" i="5"/>
  <c r="J460" i="5"/>
  <c r="J465" i="5"/>
  <c r="J461" i="5"/>
  <c r="J463" i="5"/>
  <c r="J466" i="5"/>
  <c r="J459" i="5"/>
  <c r="J458" i="5"/>
  <c r="J470" i="5"/>
  <c r="J464" i="5"/>
  <c r="J485" i="5"/>
  <c r="J471" i="5"/>
  <c r="J468" i="5"/>
  <c r="J480" i="5"/>
  <c r="J478" i="5"/>
  <c r="J469" i="5"/>
  <c r="J481" i="5"/>
  <c r="J483" i="5"/>
  <c r="J495" i="5"/>
  <c r="J505" i="5"/>
  <c r="J493" i="5"/>
  <c r="J479" i="5"/>
  <c r="J500" i="5"/>
  <c r="J486" i="5"/>
  <c r="J496" i="5"/>
  <c r="J503" i="5"/>
  <c r="J484" i="5"/>
  <c r="J498" i="5"/>
  <c r="J520" i="5"/>
  <c r="J494" i="5"/>
  <c r="J501" i="5"/>
  <c r="J513" i="5"/>
  <c r="J515" i="5"/>
  <c r="J499" i="5"/>
  <c r="J518" i="5"/>
  <c r="J506" i="5"/>
  <c r="J525" i="5"/>
  <c r="J504" i="5"/>
  <c r="J535" i="5"/>
  <c r="J521" i="5"/>
  <c r="J519" i="5"/>
  <c r="J514" i="5"/>
  <c r="J516" i="5"/>
  <c r="J523" i="5"/>
  <c r="J538" i="5"/>
  <c r="J524" i="5"/>
  <c r="J533" i="5"/>
  <c r="J540" i="5"/>
  <c r="J526" i="5"/>
  <c r="J541" i="5"/>
  <c r="J536" i="5"/>
  <c r="J534" i="5"/>
  <c r="J553" i="5"/>
  <c r="J555" i="5"/>
  <c r="J539" i="5"/>
  <c r="J568" i="5"/>
  <c r="J556" i="5"/>
  <c r="J578" i="5"/>
  <c r="J573" i="5"/>
  <c r="J575" i="5"/>
  <c r="J554" i="5"/>
  <c r="J588" i="5"/>
  <c r="J570" i="5"/>
  <c r="J580" i="5"/>
  <c r="J571" i="5"/>
  <c r="J593" i="5"/>
  <c r="J569" i="5"/>
  <c r="J581" i="5"/>
  <c r="J576" i="5"/>
  <c r="J590" i="5"/>
  <c r="J608" i="5"/>
  <c r="J579" i="5"/>
  <c r="J574" i="5"/>
  <c r="J603" i="5"/>
  <c r="J595" i="5"/>
  <c r="J613" i="5"/>
  <c r="J591" i="5"/>
  <c r="J594" i="5"/>
  <c r="J596" i="5"/>
  <c r="J589" i="5"/>
  <c r="J628" i="5"/>
  <c r="J605" i="5"/>
  <c r="J611" i="5"/>
  <c r="J610" i="5"/>
  <c r="J638" i="5"/>
  <c r="J609" i="5"/>
  <c r="J606" i="5"/>
  <c r="J604" i="5"/>
  <c r="J615" i="5"/>
  <c r="J616" i="5"/>
  <c r="J614" i="5"/>
  <c r="J643" i="5"/>
  <c r="J653" i="5"/>
  <c r="J658" i="5"/>
  <c r="J631" i="5"/>
  <c r="J630" i="5"/>
  <c r="J629" i="5"/>
  <c r="J663" i="5"/>
  <c r="J678" i="5"/>
  <c r="J639" i="5"/>
  <c r="J640" i="5"/>
  <c r="J673" i="5"/>
  <c r="J641" i="5"/>
  <c r="J688" i="5"/>
  <c r="J645" i="5"/>
  <c r="J644" i="5"/>
  <c r="J646" i="5"/>
  <c r="J654" i="5"/>
  <c r="J656" i="5"/>
  <c r="J655" i="5"/>
  <c r="J661" i="5"/>
  <c r="J659" i="5"/>
  <c r="J665" i="5"/>
  <c r="J660" i="5"/>
  <c r="J675" i="5"/>
  <c r="J666" i="5"/>
  <c r="J664" i="5"/>
  <c r="J674" i="5"/>
  <c r="J680" i="5"/>
  <c r="J753" i="5"/>
  <c r="J676" i="5"/>
  <c r="J679" i="5"/>
  <c r="J690" i="5"/>
  <c r="J689" i="5"/>
  <c r="J681" i="5"/>
  <c r="J755" i="5"/>
  <c r="J691" i="5"/>
  <c r="J756" i="5"/>
  <c r="J754" i="5"/>
  <c r="J1144" i="5"/>
  <c r="H62" i="5" l="1"/>
  <c r="F402" i="5"/>
  <c r="G1473" i="5"/>
  <c r="G1483" i="5" s="1"/>
  <c r="F824" i="5"/>
  <c r="F826" i="5"/>
  <c r="H945" i="5"/>
  <c r="H1515" i="5" s="1"/>
  <c r="H2112" i="5" s="1"/>
  <c r="I1293" i="5"/>
  <c r="I1292" i="5" s="1"/>
  <c r="J1292" i="5" s="1"/>
  <c r="H704" i="5"/>
  <c r="F773" i="5"/>
  <c r="H647" i="5"/>
  <c r="G242" i="5"/>
  <c r="G263" i="5"/>
  <c r="G945" i="5"/>
  <c r="I945" i="5"/>
  <c r="F23" i="5"/>
  <c r="F22" i="5" s="1"/>
  <c r="F693" i="5"/>
  <c r="F2091" i="5" s="1"/>
  <c r="J307" i="5"/>
  <c r="F317" i="5"/>
  <c r="J317" i="5" s="1"/>
  <c r="H705" i="5"/>
  <c r="I1363" i="5"/>
  <c r="J1367" i="5"/>
  <c r="J1439" i="5"/>
  <c r="J1635" i="5"/>
  <c r="J1815" i="5"/>
  <c r="F763" i="5"/>
  <c r="G693" i="5"/>
  <c r="F1485" i="5"/>
  <c r="F1473" i="5"/>
  <c r="F1483" i="5" s="1"/>
  <c r="I1397" i="5"/>
  <c r="G934" i="5"/>
  <c r="G936" i="5"/>
  <c r="G1506" i="5" s="1"/>
  <c r="G949" i="5"/>
  <c r="G948" i="5" s="1"/>
  <c r="F706" i="5"/>
  <c r="I705" i="5"/>
  <c r="I1525" i="5"/>
  <c r="I2122" i="5" s="1"/>
  <c r="I1527" i="5"/>
  <c r="I2124" i="5" s="1"/>
  <c r="J648" i="5"/>
  <c r="F454" i="5"/>
  <c r="J488" i="5"/>
  <c r="J489" i="5"/>
  <c r="J559" i="5"/>
  <c r="J1475" i="5"/>
  <c r="J1485" i="5" s="1"/>
  <c r="H454" i="5"/>
  <c r="H455" i="5"/>
  <c r="J1387" i="5"/>
  <c r="J1385" i="5"/>
  <c r="J1443" i="5"/>
  <c r="J1453" i="5"/>
  <c r="I1473" i="5"/>
  <c r="I1483" i="5" s="1"/>
  <c r="C31" i="2"/>
  <c r="C16" i="2"/>
  <c r="E14" i="2"/>
  <c r="B20" i="2" s="1"/>
  <c r="D31" i="2"/>
  <c r="I264" i="5"/>
  <c r="J1477" i="5"/>
  <c r="J1487" i="5" s="1"/>
  <c r="J1654" i="5"/>
  <c r="J1623" i="5"/>
  <c r="J1682" i="5"/>
  <c r="J1712" i="5"/>
  <c r="J1742" i="5"/>
  <c r="J1757" i="5"/>
  <c r="J225" i="5"/>
  <c r="I704" i="5"/>
  <c r="F347" i="5"/>
  <c r="I412" i="5"/>
  <c r="J412" i="5" s="1"/>
  <c r="J457" i="5"/>
  <c r="J492" i="5"/>
  <c r="J567" i="5"/>
  <c r="J592" i="5"/>
  <c r="J672" i="5"/>
  <c r="J668" i="5"/>
  <c r="J404" i="5"/>
  <c r="H1519" i="5"/>
  <c r="H2116" i="5" s="1"/>
  <c r="I263" i="5"/>
  <c r="J1384" i="5"/>
  <c r="H1510" i="5"/>
  <c r="H2107" i="5" s="1"/>
  <c r="H1511" i="5"/>
  <c r="H2108" i="5" s="1"/>
  <c r="H1512" i="5"/>
  <c r="H2109" i="5" s="1"/>
  <c r="F947" i="5"/>
  <c r="F1517" i="5" s="1"/>
  <c r="F2114" i="5" s="1"/>
  <c r="J1884" i="5"/>
  <c r="J1909" i="5"/>
  <c r="J1785" i="5"/>
  <c r="J670" i="5"/>
  <c r="J1863" i="5"/>
  <c r="J1906" i="5"/>
  <c r="J65" i="5"/>
  <c r="J351" i="5"/>
  <c r="J475" i="5"/>
  <c r="J545" i="5"/>
  <c r="H883" i="5"/>
  <c r="J1309" i="5"/>
  <c r="J1311" i="5"/>
  <c r="J1351" i="5"/>
  <c r="J1352" i="5"/>
  <c r="J1943" i="5"/>
  <c r="J1941" i="5"/>
  <c r="J1461" i="5"/>
  <c r="J1639" i="5"/>
  <c r="J1644" i="5"/>
  <c r="J1824" i="5"/>
  <c r="J1854" i="5"/>
  <c r="J1864" i="5"/>
  <c r="F935" i="5"/>
  <c r="F1505" i="5" s="1"/>
  <c r="F1506" i="5"/>
  <c r="F937" i="5"/>
  <c r="F1507" i="5" s="1"/>
  <c r="J1537" i="5"/>
  <c r="I1313" i="5"/>
  <c r="G1526" i="5"/>
  <c r="G2123" i="5" s="1"/>
  <c r="G1388" i="5"/>
  <c r="I937" i="5"/>
  <c r="I1507" i="5" s="1"/>
  <c r="I2104" i="5" s="1"/>
  <c r="D16" i="2"/>
  <c r="G946" i="5"/>
  <c r="J1337" i="5"/>
  <c r="J1448" i="5"/>
  <c r="J1424" i="5"/>
  <c r="J1426" i="5"/>
  <c r="J1427" i="5"/>
  <c r="J1621" i="5"/>
  <c r="J1636" i="5"/>
  <c r="J1638" i="5"/>
  <c r="J1651" i="5"/>
  <c r="J1665" i="5"/>
  <c r="J1710" i="5"/>
  <c r="J1743" i="5"/>
  <c r="J1756" i="5"/>
  <c r="J1786" i="5"/>
  <c r="H1799" i="5"/>
  <c r="J1801" i="5"/>
  <c r="J1802" i="5"/>
  <c r="G1829" i="5"/>
  <c r="J1846" i="5"/>
  <c r="J1862" i="5"/>
  <c r="J1876" i="5"/>
  <c r="F1874" i="5"/>
  <c r="J1905" i="5"/>
  <c r="J1907" i="5"/>
  <c r="J558" i="5"/>
  <c r="J940" i="5"/>
  <c r="J941" i="5"/>
  <c r="J1087" i="5"/>
  <c r="H1506" i="5"/>
  <c r="J137" i="5"/>
  <c r="H1504" i="5"/>
  <c r="J775" i="5"/>
  <c r="J1410" i="5"/>
  <c r="J1411" i="5"/>
  <c r="J1944" i="5"/>
  <c r="J1604" i="5"/>
  <c r="F1889" i="5"/>
  <c r="J1920" i="5"/>
  <c r="J1923" i="5"/>
  <c r="J1936" i="5"/>
  <c r="J1938" i="5"/>
  <c r="J1143" i="5"/>
  <c r="J1028" i="5"/>
  <c r="J226" i="5"/>
  <c r="J508" i="5"/>
  <c r="J561" i="5"/>
  <c r="J584" i="5"/>
  <c r="J1389" i="5"/>
  <c r="J1441" i="5"/>
  <c r="J1459" i="5"/>
  <c r="J1605" i="5"/>
  <c r="F1664" i="5"/>
  <c r="J1725" i="5"/>
  <c r="J66" i="5"/>
  <c r="J68" i="5"/>
  <c r="H694" i="5"/>
  <c r="H2092" i="5" s="1"/>
  <c r="H265" i="5"/>
  <c r="G704" i="5"/>
  <c r="J333" i="5"/>
  <c r="J381" i="5"/>
  <c r="J416" i="5"/>
  <c r="I456" i="5"/>
  <c r="J450" i="5"/>
  <c r="J476" i="5"/>
  <c r="J491" i="5"/>
  <c r="J1614" i="5"/>
  <c r="I1949" i="5"/>
  <c r="J151" i="5"/>
  <c r="J532" i="5"/>
  <c r="J1869" i="5"/>
  <c r="J552" i="5"/>
  <c r="J1669" i="5"/>
  <c r="J1699" i="5"/>
  <c r="J1899" i="5"/>
  <c r="J247" i="5"/>
  <c r="I883" i="5"/>
  <c r="J1085" i="5"/>
  <c r="J1336" i="5"/>
  <c r="J1350" i="5"/>
  <c r="J1488" i="5"/>
  <c r="J1476" i="5"/>
  <c r="J1486" i="5" s="1"/>
  <c r="J1729" i="5"/>
  <c r="J1779" i="5"/>
  <c r="J1607" i="5"/>
  <c r="J1608" i="5"/>
  <c r="I1619" i="5"/>
  <c r="G1724" i="5"/>
  <c r="F1754" i="5"/>
  <c r="J1770" i="5"/>
  <c r="G1769" i="5"/>
  <c r="I1814" i="5"/>
  <c r="J1381" i="5"/>
  <c r="F2" i="2"/>
  <c r="E29" i="2"/>
  <c r="F29" i="2" s="1"/>
  <c r="H557" i="5"/>
  <c r="I700" i="5"/>
  <c r="I2098" i="5" s="1"/>
  <c r="I701" i="5"/>
  <c r="I2099" i="5" s="1"/>
  <c r="J1892" i="5"/>
  <c r="G1934" i="5"/>
  <c r="J444" i="5"/>
  <c r="J1317" i="5"/>
  <c r="J1940" i="5"/>
  <c r="G1784" i="5"/>
  <c r="G935" i="5"/>
  <c r="G1505" i="5" s="1"/>
  <c r="J1379" i="5"/>
  <c r="J1390" i="5"/>
  <c r="J16" i="5"/>
  <c r="J1380" i="5"/>
  <c r="H1724" i="5"/>
  <c r="G1844" i="5"/>
  <c r="F1939" i="5"/>
  <c r="E28" i="2"/>
  <c r="F28" i="2" s="1"/>
  <c r="J13" i="5"/>
  <c r="E13" i="2"/>
  <c r="B19" i="2" s="1"/>
  <c r="F5" i="2"/>
  <c r="J1667" i="5"/>
  <c r="J1003" i="5"/>
  <c r="H1526" i="5"/>
  <c r="H2123" i="5" s="1"/>
  <c r="H938" i="5"/>
  <c r="H1509" i="5"/>
  <c r="J473" i="5"/>
  <c r="I82" i="5"/>
  <c r="I827" i="5"/>
  <c r="F825" i="5"/>
  <c r="G1136" i="5"/>
  <c r="J1368" i="5"/>
  <c r="H1395" i="5"/>
  <c r="J46" i="5"/>
  <c r="J1942" i="5"/>
  <c r="J1296" i="5"/>
  <c r="G264" i="5"/>
  <c r="G700" i="5"/>
  <c r="G2098" i="5" s="1"/>
  <c r="G701" i="5"/>
  <c r="G2099" i="5" s="1"/>
  <c r="H947" i="5"/>
  <c r="J1953" i="5"/>
  <c r="E9" i="2"/>
  <c r="J322" i="5"/>
  <c r="I123" i="5"/>
  <c r="H123" i="5"/>
  <c r="G123" i="5"/>
  <c r="F123" i="5"/>
  <c r="G67" i="5"/>
  <c r="G124" i="5"/>
  <c r="J752" i="5"/>
  <c r="H1619" i="5"/>
  <c r="J1653" i="5"/>
  <c r="H1664" i="5"/>
  <c r="J1668" i="5"/>
  <c r="J1833" i="5"/>
  <c r="G383" i="5"/>
  <c r="G382" i="5" s="1"/>
  <c r="I1093" i="5"/>
  <c r="J1333" i="5"/>
  <c r="J78" i="5"/>
  <c r="J83" i="5"/>
  <c r="J243" i="5"/>
  <c r="I383" i="5"/>
  <c r="I382" i="5" s="1"/>
  <c r="J377" i="5"/>
  <c r="J415" i="5"/>
  <c r="J436" i="5"/>
  <c r="G454" i="5"/>
  <c r="I454" i="5"/>
  <c r="G455" i="5"/>
  <c r="I455" i="5"/>
  <c r="G456" i="5"/>
  <c r="J528" i="5"/>
  <c r="H1137" i="5"/>
  <c r="G938" i="5"/>
  <c r="G1509" i="5"/>
  <c r="H768" i="5"/>
  <c r="J1470" i="5"/>
  <c r="J285" i="5"/>
  <c r="J335" i="5"/>
  <c r="H332" i="5"/>
  <c r="J350" i="5"/>
  <c r="G883" i="5"/>
  <c r="H937" i="5"/>
  <c r="H1507" i="5" s="1"/>
  <c r="J1168" i="5"/>
  <c r="J2129" i="5"/>
  <c r="J2127" i="5"/>
  <c r="G1363" i="5"/>
  <c r="I1739" i="5"/>
  <c r="I1829" i="5"/>
  <c r="H1844" i="5"/>
  <c r="J1366" i="5"/>
  <c r="H126" i="5"/>
  <c r="J84" i="5"/>
  <c r="F883" i="5"/>
  <c r="H824" i="5"/>
  <c r="G1739" i="5"/>
  <c r="G2126" i="5"/>
  <c r="G2125" i="5" s="1"/>
  <c r="J447" i="5"/>
  <c r="F2126" i="5"/>
  <c r="F2125" i="5" s="1"/>
  <c r="J1278" i="5"/>
  <c r="J1283" i="5"/>
  <c r="G1694" i="5"/>
  <c r="I2126" i="5"/>
  <c r="I2125" i="5" s="1"/>
  <c r="J1698" i="5"/>
  <c r="I1291" i="5"/>
  <c r="H1263" i="5"/>
  <c r="J1263" i="5" s="1"/>
  <c r="H935" i="5"/>
  <c r="H1505" i="5" s="1"/>
  <c r="J1262" i="5"/>
  <c r="J1272" i="5" s="1"/>
  <c r="J1260" i="5"/>
  <c r="J1270" i="5" s="1"/>
  <c r="J1261" i="5"/>
  <c r="J1271" i="5" s="1"/>
  <c r="I936" i="5"/>
  <c r="H1709" i="5"/>
  <c r="J1758" i="5"/>
  <c r="J1891" i="5"/>
  <c r="J1474" i="5"/>
  <c r="J1484" i="5" s="1"/>
  <c r="H1458" i="5"/>
  <c r="I1934" i="5"/>
  <c r="I1889" i="5"/>
  <c r="J302" i="5"/>
  <c r="J522" i="5"/>
  <c r="J587" i="5"/>
  <c r="F42" i="5"/>
  <c r="I944" i="5"/>
  <c r="I1514" i="5" s="1"/>
  <c r="I2111" i="5" s="1"/>
  <c r="I1134" i="5"/>
  <c r="I1133" i="5" s="1"/>
  <c r="G1814" i="5"/>
  <c r="G1083" i="5"/>
  <c r="G1134" i="5"/>
  <c r="J1178" i="5"/>
  <c r="F1093" i="5"/>
  <c r="I773" i="5"/>
  <c r="I824" i="5"/>
  <c r="J1741" i="5"/>
  <c r="J1875" i="5"/>
  <c r="J337" i="5"/>
  <c r="G824" i="5"/>
  <c r="J1890" i="5"/>
  <c r="J1804" i="5"/>
  <c r="J1740" i="5"/>
  <c r="G42" i="5"/>
  <c r="J637" i="5"/>
  <c r="J657" i="5"/>
  <c r="J64" i="5"/>
  <c r="J402" i="5"/>
  <c r="J379" i="5"/>
  <c r="F147" i="5"/>
  <c r="I332" i="5"/>
  <c r="J1609" i="5"/>
  <c r="J1924" i="5"/>
  <c r="J69" i="5"/>
  <c r="J1088" i="5"/>
  <c r="H147" i="5"/>
  <c r="J342" i="5"/>
  <c r="J662" i="5"/>
  <c r="J1373" i="5"/>
  <c r="J1935" i="5"/>
  <c r="J1173" i="5"/>
  <c r="F1313" i="5"/>
  <c r="J1620" i="5"/>
  <c r="J1893" i="5"/>
  <c r="J167" i="5"/>
  <c r="J149" i="5"/>
  <c r="J765" i="5"/>
  <c r="J1425" i="5"/>
  <c r="J1809" i="5"/>
  <c r="J1937" i="5"/>
  <c r="J1624" i="5"/>
  <c r="F1904" i="5"/>
  <c r="F913" i="5"/>
  <c r="J914" i="5"/>
  <c r="H827" i="5"/>
  <c r="F1363" i="5"/>
  <c r="J1599" i="5"/>
  <c r="F1829" i="5"/>
  <c r="F1844" i="5"/>
  <c r="J1764" i="5"/>
  <c r="J43" i="5"/>
  <c r="I42" i="5"/>
  <c r="J150" i="5"/>
  <c r="J71" i="5"/>
  <c r="H1293" i="5"/>
  <c r="J1789" i="5"/>
  <c r="J1848" i="5"/>
  <c r="J916" i="5"/>
  <c r="J410" i="5"/>
  <c r="J776" i="5"/>
  <c r="J908" i="5"/>
  <c r="H1784" i="5"/>
  <c r="J884" i="5"/>
  <c r="J157" i="5"/>
  <c r="F1468" i="5"/>
  <c r="J677" i="5"/>
  <c r="F125" i="5"/>
  <c r="I77" i="5"/>
  <c r="H712" i="5"/>
  <c r="J253" i="5"/>
  <c r="J777" i="5"/>
  <c r="J1589" i="5"/>
  <c r="J1689" i="5"/>
  <c r="J1681" i="5"/>
  <c r="J1908" i="5"/>
  <c r="F1949" i="5"/>
  <c r="F72" i="5"/>
  <c r="J127" i="5"/>
  <c r="J152" i="5"/>
  <c r="J497" i="5"/>
  <c r="J636" i="5"/>
  <c r="F667" i="5"/>
  <c r="H667" i="5"/>
  <c r="J25" i="5"/>
  <c r="J649" i="5"/>
  <c r="J517" i="5"/>
  <c r="J462" i="5"/>
  <c r="J397" i="5"/>
  <c r="H456" i="5"/>
  <c r="J585" i="5"/>
  <c r="J586" i="5"/>
  <c r="J597" i="5"/>
  <c r="J599" i="5"/>
  <c r="J601" i="5"/>
  <c r="J617" i="5"/>
  <c r="J619" i="5"/>
  <c r="J620" i="5"/>
  <c r="J621" i="5"/>
  <c r="J1138" i="5"/>
  <c r="J1153" i="5"/>
  <c r="G1438" i="5"/>
  <c r="J1440" i="5"/>
  <c r="J1684" i="5"/>
  <c r="J1704" i="5"/>
  <c r="I1649" i="5"/>
  <c r="I1724" i="5"/>
  <c r="J915" i="5"/>
  <c r="J277" i="5"/>
  <c r="J287" i="5"/>
  <c r="J467" i="5"/>
  <c r="J512" i="5"/>
  <c r="H695" i="5"/>
  <c r="H2093" i="5" s="1"/>
  <c r="H696" i="5"/>
  <c r="H2094" i="5" s="1"/>
  <c r="J708" i="5"/>
  <c r="J887" i="5"/>
  <c r="H1008" i="5"/>
  <c r="I1008" i="5"/>
  <c r="G913" i="5"/>
  <c r="H993" i="5"/>
  <c r="H913" i="5"/>
  <c r="J37" i="5"/>
  <c r="J422" i="5"/>
  <c r="J537" i="5"/>
  <c r="J687" i="5"/>
  <c r="F622" i="5"/>
  <c r="J260" i="5"/>
  <c r="J286" i="5"/>
  <c r="J301" i="5"/>
  <c r="J642" i="5"/>
  <c r="J577" i="5"/>
  <c r="J502" i="5"/>
  <c r="J477" i="5"/>
  <c r="J427" i="5"/>
  <c r="J387" i="5"/>
  <c r="J336" i="5"/>
  <c r="J349" i="5"/>
  <c r="J406" i="5"/>
  <c r="J380" i="5"/>
  <c r="J414" i="5"/>
  <c r="J411" i="5"/>
  <c r="F455" i="5"/>
  <c r="J446" i="5"/>
  <c r="J449" i="5"/>
  <c r="J451" i="5"/>
  <c r="J490" i="5"/>
  <c r="J509" i="5"/>
  <c r="J511" i="5"/>
  <c r="J530" i="5"/>
  <c r="J1185" i="5"/>
  <c r="I1320" i="5"/>
  <c r="J1398" i="5"/>
  <c r="J1403" i="5"/>
  <c r="J1462" i="5"/>
  <c r="J1594" i="5"/>
  <c r="J1629" i="5"/>
  <c r="J1749" i="5"/>
  <c r="J1622" i="5"/>
  <c r="J1652" i="5"/>
  <c r="G1679" i="5"/>
  <c r="F1739" i="5"/>
  <c r="I1784" i="5"/>
  <c r="F632" i="5"/>
  <c r="J564" i="5"/>
  <c r="J1951" i="5"/>
  <c r="H22" i="5"/>
  <c r="J433" i="5"/>
  <c r="I547" i="5"/>
  <c r="I707" i="5"/>
  <c r="J44" i="5"/>
  <c r="J392" i="5"/>
  <c r="F566" i="5"/>
  <c r="J566" i="5" s="1"/>
  <c r="F783" i="5"/>
  <c r="J781" i="5"/>
  <c r="H825" i="5"/>
  <c r="J782" i="5"/>
  <c r="J1744" i="5"/>
  <c r="H1739" i="5"/>
  <c r="I1754" i="5"/>
  <c r="G1799" i="5"/>
  <c r="J440" i="5"/>
  <c r="J70" i="5"/>
  <c r="J73" i="5"/>
  <c r="F695" i="5"/>
  <c r="F2093" i="5" s="1"/>
  <c r="F12" i="5"/>
  <c r="J63" i="5"/>
  <c r="I147" i="5"/>
  <c r="F257" i="5"/>
  <c r="J625" i="5"/>
  <c r="J549" i="5"/>
  <c r="J543" i="5"/>
  <c r="J550" i="5"/>
  <c r="J413" i="5"/>
  <c r="J838" i="5"/>
  <c r="I242" i="5"/>
  <c r="J245" i="5"/>
  <c r="F696" i="5"/>
  <c r="F2094" i="5" s="1"/>
  <c r="I693" i="5"/>
  <c r="J1383" i="5"/>
  <c r="I266" i="5"/>
  <c r="J79" i="5"/>
  <c r="G126" i="5"/>
  <c r="H706" i="5"/>
  <c r="J47" i="5"/>
  <c r="J292" i="5"/>
  <c r="J651" i="5"/>
  <c r="H264" i="5"/>
  <c r="F252" i="5"/>
  <c r="J300" i="5"/>
  <c r="J334" i="5"/>
  <c r="F456" i="5"/>
  <c r="J565" i="5"/>
  <c r="J560" i="5"/>
  <c r="G563" i="5"/>
  <c r="G562" i="5" s="1"/>
  <c r="I946" i="5"/>
  <c r="I1516" i="5" s="1"/>
  <c r="I2113" i="5" s="1"/>
  <c r="J1418" i="5"/>
  <c r="G1423" i="5"/>
  <c r="J1714" i="5"/>
  <c r="J1734" i="5"/>
  <c r="J1794" i="5"/>
  <c r="G1619" i="5"/>
  <c r="J1713" i="5"/>
  <c r="H1889" i="5"/>
  <c r="J886" i="5"/>
  <c r="J885" i="5"/>
  <c r="J1023" i="5"/>
  <c r="J1328" i="5"/>
  <c r="J1353" i="5"/>
  <c r="G1321" i="5"/>
  <c r="H1363" i="5"/>
  <c r="F1526" i="5"/>
  <c r="F2123" i="5" s="1"/>
  <c r="F1423" i="5"/>
  <c r="J1637" i="5"/>
  <c r="I1634" i="5"/>
  <c r="H1634" i="5"/>
  <c r="G1649" i="5"/>
  <c r="F1679" i="5"/>
  <c r="H1694" i="5"/>
  <c r="J1726" i="5"/>
  <c r="G1754" i="5"/>
  <c r="J1771" i="5"/>
  <c r="J1800" i="5"/>
  <c r="I1799" i="5"/>
  <c r="J1922" i="5"/>
  <c r="J445" i="5"/>
  <c r="J1013" i="5"/>
  <c r="J1011" i="5"/>
  <c r="I125" i="5"/>
  <c r="I825" i="5"/>
  <c r="F126" i="5"/>
  <c r="H125" i="5"/>
  <c r="F694" i="5"/>
  <c r="F2092" i="5" s="1"/>
  <c r="J259" i="5"/>
  <c r="G696" i="5"/>
  <c r="G2094" i="5" s="1"/>
  <c r="F827" i="5"/>
  <c r="J348" i="5"/>
  <c r="F647" i="5"/>
  <c r="I647" i="5"/>
  <c r="F264" i="5"/>
  <c r="J299" i="5"/>
  <c r="G332" i="5"/>
  <c r="I563" i="5"/>
  <c r="I562" i="5" s="1"/>
  <c r="H944" i="5"/>
  <c r="H989" i="5" s="1"/>
  <c r="J1186" i="5"/>
  <c r="J1343" i="5"/>
  <c r="I1423" i="5"/>
  <c r="I1438" i="5"/>
  <c r="F1438" i="5"/>
  <c r="J1819" i="5"/>
  <c r="I1664" i="5"/>
  <c r="I1694" i="5"/>
  <c r="J1788" i="5"/>
  <c r="J1803" i="5"/>
  <c r="H1814" i="5"/>
  <c r="J1832" i="5"/>
  <c r="H826" i="5"/>
  <c r="J996" i="5"/>
  <c r="G22" i="5"/>
  <c r="I948" i="5"/>
  <c r="G937" i="5"/>
  <c r="G1507" i="5" s="1"/>
  <c r="G993" i="5"/>
  <c r="J709" i="5"/>
  <c r="J24" i="5"/>
  <c r="J671" i="5"/>
  <c r="J650" i="5"/>
  <c r="J482" i="5"/>
  <c r="F383" i="5"/>
  <c r="H383" i="5"/>
  <c r="F384" i="5"/>
  <c r="H384" i="5"/>
  <c r="H385" i="5"/>
  <c r="H386" i="5"/>
  <c r="J386" i="5" s="1"/>
  <c r="G419" i="5"/>
  <c r="I419" i="5"/>
  <c r="G420" i="5"/>
  <c r="I420" i="5"/>
  <c r="G421" i="5"/>
  <c r="I421" i="5"/>
  <c r="G699" i="5"/>
  <c r="G2097" i="5" s="1"/>
  <c r="H547" i="5"/>
  <c r="H563" i="5"/>
  <c r="H562" i="5" s="1"/>
  <c r="I699" i="5"/>
  <c r="I2097" i="5" s="1"/>
  <c r="J784" i="5"/>
  <c r="H1529" i="5"/>
  <c r="H783" i="5"/>
  <c r="J952" i="5"/>
  <c r="J1097" i="5"/>
  <c r="G1576" i="5"/>
  <c r="G2133" i="5" s="1"/>
  <c r="G1396" i="5"/>
  <c r="G1577" i="5"/>
  <c r="G2134" i="5" s="1"/>
  <c r="G1397" i="5"/>
  <c r="H1524" i="5"/>
  <c r="H2121" i="5" s="1"/>
  <c r="J1009" i="5"/>
  <c r="G1008" i="5"/>
  <c r="J997" i="5"/>
  <c r="H124" i="5"/>
  <c r="J261" i="5"/>
  <c r="I768" i="5"/>
  <c r="I993" i="5"/>
  <c r="I72" i="5"/>
  <c r="I124" i="5"/>
  <c r="J1012" i="5"/>
  <c r="I126" i="5"/>
  <c r="H77" i="5"/>
  <c r="H82" i="5"/>
  <c r="F704" i="5"/>
  <c r="J951" i="5"/>
  <c r="G1467" i="5"/>
  <c r="J1306" i="5"/>
  <c r="J27" i="5"/>
  <c r="F222" i="5"/>
  <c r="H222" i="5"/>
  <c r="J224" i="5"/>
  <c r="I222" i="5"/>
  <c r="J998" i="5"/>
  <c r="J45" i="5"/>
  <c r="J52" i="5"/>
  <c r="J132" i="5"/>
  <c r="J142" i="5"/>
  <c r="J217" i="5"/>
  <c r="J272" i="5"/>
  <c r="J327" i="5"/>
  <c r="J572" i="5"/>
  <c r="J602" i="5"/>
  <c r="J612" i="5"/>
  <c r="H622" i="5"/>
  <c r="G667" i="5"/>
  <c r="I667" i="5"/>
  <c r="J62" i="5"/>
  <c r="F698" i="5"/>
  <c r="F2096" i="5" s="1"/>
  <c r="H703" i="5"/>
  <c r="J284" i="5"/>
  <c r="G453" i="5"/>
  <c r="I453" i="5"/>
  <c r="F487" i="5"/>
  <c r="H527" i="5"/>
  <c r="H582" i="5"/>
  <c r="J600" i="5"/>
  <c r="J787" i="5"/>
  <c r="J939" i="5"/>
  <c r="J1187" i="5"/>
  <c r="G1293" i="5"/>
  <c r="J1338" i="5"/>
  <c r="F1348" i="5"/>
  <c r="J1334" i="5"/>
  <c r="F1378" i="5"/>
  <c r="F1574" i="5"/>
  <c r="F2131" i="5" s="1"/>
  <c r="H1576" i="5"/>
  <c r="H2133" i="5" s="1"/>
  <c r="H1396" i="5"/>
  <c r="J1391" i="5"/>
  <c r="J2138" i="5"/>
  <c r="H1394" i="5"/>
  <c r="G1464" i="5"/>
  <c r="G1519" i="5" s="1"/>
  <c r="G2116" i="5" s="1"/>
  <c r="F1694" i="5"/>
  <c r="G1889" i="5"/>
  <c r="G1904" i="5"/>
  <c r="I1904" i="5"/>
  <c r="F265" i="5"/>
  <c r="H700" i="5"/>
  <c r="H2098" i="5" s="1"/>
  <c r="F266" i="5"/>
  <c r="H266" i="5"/>
  <c r="G252" i="5"/>
  <c r="I252" i="5"/>
  <c r="G266" i="5"/>
  <c r="I696" i="5"/>
  <c r="I703" i="5"/>
  <c r="I257" i="5"/>
  <c r="G282" i="5"/>
  <c r="J282" i="5" s="1"/>
  <c r="J627" i="5"/>
  <c r="J635" i="5"/>
  <c r="J607" i="5"/>
  <c r="F332" i="5"/>
  <c r="J403" i="5"/>
  <c r="J405" i="5"/>
  <c r="G694" i="5"/>
  <c r="J434" i="5"/>
  <c r="J435" i="5"/>
  <c r="F418" i="5"/>
  <c r="F437" i="5"/>
  <c r="H453" i="5"/>
  <c r="J448" i="5"/>
  <c r="H472" i="5"/>
  <c r="J474" i="5"/>
  <c r="J510" i="5"/>
  <c r="J531" i="5"/>
  <c r="J544" i="5"/>
  <c r="J546" i="5"/>
  <c r="J583" i="5"/>
  <c r="J686" i="5"/>
  <c r="J682" i="5"/>
  <c r="J685" i="5"/>
  <c r="J1830" i="5"/>
  <c r="J1680" i="5"/>
  <c r="J769" i="5"/>
  <c r="J780" i="5"/>
  <c r="I778" i="5"/>
  <c r="I1509" i="5"/>
  <c r="I2106" i="5" s="1"/>
  <c r="G1510" i="5"/>
  <c r="G2107" i="5" s="1"/>
  <c r="I1510" i="5"/>
  <c r="I2107" i="5" s="1"/>
  <c r="G1511" i="5"/>
  <c r="G2108" i="5" s="1"/>
  <c r="I1511" i="5"/>
  <c r="I2108" i="5" s="1"/>
  <c r="G1512" i="5"/>
  <c r="I1512" i="5"/>
  <c r="I2109" i="5" s="1"/>
  <c r="H948" i="5"/>
  <c r="J1033" i="5"/>
  <c r="F946" i="5"/>
  <c r="F1516" i="5" s="1"/>
  <c r="F1083" i="5"/>
  <c r="H1083" i="5"/>
  <c r="J1094" i="5"/>
  <c r="J1096" i="5"/>
  <c r="H1093" i="5"/>
  <c r="J1148" i="5"/>
  <c r="J1158" i="5"/>
  <c r="J1163" i="5"/>
  <c r="H1183" i="5"/>
  <c r="I1183" i="5"/>
  <c r="J1297" i="5"/>
  <c r="J1295" i="5"/>
  <c r="G1524" i="5"/>
  <c r="G2121" i="5" s="1"/>
  <c r="H1525" i="5"/>
  <c r="H2122" i="5" s="1"/>
  <c r="J1335" i="5"/>
  <c r="J1428" i="5"/>
  <c r="H1408" i="5"/>
  <c r="I1458" i="5"/>
  <c r="J1659" i="5"/>
  <c r="J1914" i="5"/>
  <c r="G1634" i="5"/>
  <c r="H1769" i="5"/>
  <c r="F1769" i="5"/>
  <c r="J1773" i="5"/>
  <c r="J1818" i="5"/>
  <c r="H1874" i="5"/>
  <c r="J1878" i="5"/>
  <c r="F1934" i="5"/>
  <c r="H1423" i="5"/>
  <c r="H1438" i="5"/>
  <c r="J1759" i="5"/>
  <c r="J1774" i="5"/>
  <c r="J1839" i="5"/>
  <c r="J1849" i="5"/>
  <c r="J1879" i="5"/>
  <c r="J1894" i="5"/>
  <c r="J1606" i="5"/>
  <c r="F1634" i="5"/>
  <c r="G1664" i="5"/>
  <c r="H1679" i="5"/>
  <c r="J1695" i="5"/>
  <c r="G1709" i="5"/>
  <c r="I1709" i="5"/>
  <c r="F1709" i="5"/>
  <c r="J1727" i="5"/>
  <c r="J1728" i="5"/>
  <c r="H1829" i="5"/>
  <c r="J1831" i="5"/>
  <c r="J1847" i="5"/>
  <c r="F1859" i="5"/>
  <c r="H1859" i="5"/>
  <c r="J1861" i="5"/>
  <c r="J1877" i="5"/>
  <c r="G1874" i="5"/>
  <c r="I1874" i="5"/>
  <c r="H1904" i="5"/>
  <c r="I1919" i="5"/>
  <c r="F1919" i="5"/>
  <c r="H1919" i="5"/>
  <c r="G1919" i="5"/>
  <c r="H1934" i="5"/>
  <c r="F1137" i="5"/>
  <c r="G1515" i="5"/>
  <c r="G2112" i="5" s="1"/>
  <c r="F1136" i="5"/>
  <c r="G1514" i="5"/>
  <c r="G2111" i="5" s="1"/>
  <c r="I622" i="5"/>
  <c r="J633" i="5"/>
  <c r="H632" i="5"/>
  <c r="G622" i="5"/>
  <c r="J652" i="5"/>
  <c r="F1008" i="5"/>
  <c r="I935" i="5"/>
  <c r="I1505" i="5" s="1"/>
  <c r="J917" i="5"/>
  <c r="J76" i="5"/>
  <c r="F124" i="5"/>
  <c r="J74" i="5"/>
  <c r="H710" i="5"/>
  <c r="J75" i="5"/>
  <c r="H72" i="5"/>
  <c r="I826" i="5"/>
  <c r="J771" i="5"/>
  <c r="H1468" i="5"/>
  <c r="G716" i="5"/>
  <c r="G82" i="5"/>
  <c r="J86" i="5"/>
  <c r="F1466" i="5"/>
  <c r="J1471" i="5"/>
  <c r="I1522" i="5"/>
  <c r="I2119" i="5" s="1"/>
  <c r="H1463" i="5"/>
  <c r="I1465" i="5"/>
  <c r="I1468" i="5"/>
  <c r="G147" i="5"/>
  <c r="J148" i="5"/>
  <c r="H1521" i="5"/>
  <c r="F1467" i="5"/>
  <c r="J1472" i="5"/>
  <c r="J17" i="5"/>
  <c r="J26" i="5"/>
  <c r="I22" i="5"/>
  <c r="F707" i="5"/>
  <c r="G827" i="5"/>
  <c r="G768" i="5"/>
  <c r="J772" i="5"/>
  <c r="H1520" i="5"/>
  <c r="H2117" i="5" s="1"/>
  <c r="J256" i="5"/>
  <c r="J770" i="5"/>
  <c r="H1522" i="5"/>
  <c r="H2119" i="5" s="1"/>
  <c r="F715" i="5"/>
  <c r="J85" i="5"/>
  <c r="J833" i="5"/>
  <c r="J828" i="5"/>
  <c r="I712" i="5"/>
  <c r="G77" i="5"/>
  <c r="G705" i="5"/>
  <c r="G125" i="5"/>
  <c r="G711" i="5"/>
  <c r="G72" i="5"/>
  <c r="G1466" i="5"/>
  <c r="G1468" i="5"/>
  <c r="F705" i="5"/>
  <c r="J80" i="5"/>
  <c r="F77" i="5"/>
  <c r="J81" i="5"/>
  <c r="F82" i="5"/>
  <c r="J223" i="5"/>
  <c r="I913" i="5"/>
  <c r="F1303" i="5"/>
  <c r="J1303" i="5" s="1"/>
  <c r="J1304" i="5"/>
  <c r="H698" i="5"/>
  <c r="H2096" i="5" s="1"/>
  <c r="H263" i="5"/>
  <c r="H242" i="5"/>
  <c r="G703" i="5"/>
  <c r="G257" i="5"/>
  <c r="I418" i="5"/>
  <c r="F699" i="5"/>
  <c r="F2097" i="5" s="1"/>
  <c r="H699" i="5"/>
  <c r="H2097" i="5" s="1"/>
  <c r="F700" i="5"/>
  <c r="F2098" i="5" s="1"/>
  <c r="F701" i="5"/>
  <c r="F2099" i="5" s="1"/>
  <c r="H701" i="5"/>
  <c r="H2099" i="5" s="1"/>
  <c r="F453" i="5"/>
  <c r="F563" i="5"/>
  <c r="F547" i="5"/>
  <c r="G582" i="5"/>
  <c r="G634" i="5"/>
  <c r="G698" i="5"/>
  <c r="F713" i="5"/>
  <c r="J767" i="5"/>
  <c r="I1515" i="5"/>
  <c r="I2112" i="5" s="1"/>
  <c r="I763" i="5"/>
  <c r="G773" i="5"/>
  <c r="J786" i="5"/>
  <c r="J1531" i="5"/>
  <c r="G783" i="5"/>
  <c r="G1529" i="5"/>
  <c r="G2091" i="5" s="1"/>
  <c r="I1529" i="5"/>
  <c r="I1528" i="5" s="1"/>
  <c r="I783" i="5"/>
  <c r="G1530" i="5"/>
  <c r="J1530" i="5" s="1"/>
  <c r="J785" i="5"/>
  <c r="H946" i="5"/>
  <c r="H991" i="5" s="1"/>
  <c r="H1136" i="5"/>
  <c r="F950" i="5"/>
  <c r="F948" i="5" s="1"/>
  <c r="J1095" i="5"/>
  <c r="F1308" i="5"/>
  <c r="F1524" i="5"/>
  <c r="F2121" i="5" s="1"/>
  <c r="F1319" i="5"/>
  <c r="I1524" i="5"/>
  <c r="I2121" i="5" s="1"/>
  <c r="I1319" i="5"/>
  <c r="G1525" i="5"/>
  <c r="G2122" i="5" s="1"/>
  <c r="G1320" i="5"/>
  <c r="G1308" i="5"/>
  <c r="F1322" i="5"/>
  <c r="F1527" i="5"/>
  <c r="F2124" i="5" s="1"/>
  <c r="H1322" i="5"/>
  <c r="H1527" i="5"/>
  <c r="H2124" i="5" s="1"/>
  <c r="G1533" i="5"/>
  <c r="I1533" i="5"/>
  <c r="J1409" i="5"/>
  <c r="J714" i="5"/>
  <c r="J684" i="5"/>
  <c r="J669" i="5"/>
  <c r="J683" i="5"/>
  <c r="J626" i="5"/>
  <c r="J624" i="5"/>
  <c r="J623" i="5"/>
  <c r="J618" i="5"/>
  <c r="J598" i="5"/>
  <c r="J551" i="5"/>
  <c r="J529" i="5"/>
  <c r="J548" i="5"/>
  <c r="J443" i="5"/>
  <c r="J438" i="5"/>
  <c r="J441" i="5"/>
  <c r="J439" i="5"/>
  <c r="J408" i="5"/>
  <c r="J409" i="5"/>
  <c r="J995" i="5"/>
  <c r="G1504" i="5"/>
  <c r="G826" i="5"/>
  <c r="J1010" i="5"/>
  <c r="J378" i="5"/>
  <c r="J774" i="5"/>
  <c r="G825" i="5"/>
  <c r="F768" i="5"/>
  <c r="J255" i="5"/>
  <c r="J14" i="5"/>
  <c r="J258" i="5"/>
  <c r="J1314" i="5"/>
  <c r="H693" i="5"/>
  <c r="J246" i="5"/>
  <c r="J244" i="5"/>
  <c r="I695" i="5"/>
  <c r="I2093" i="5" s="1"/>
  <c r="J283" i="5"/>
  <c r="J254" i="5"/>
  <c r="J407" i="5"/>
  <c r="G695" i="5"/>
  <c r="G2093" i="5" s="1"/>
  <c r="J766" i="5"/>
  <c r="J1084" i="5"/>
  <c r="J1086" i="5"/>
  <c r="J942" i="5"/>
  <c r="J297" i="5"/>
  <c r="I694" i="5"/>
  <c r="I265" i="5"/>
  <c r="I262" i="5" s="1"/>
  <c r="F1135" i="5"/>
  <c r="G12" i="5"/>
  <c r="I12" i="5"/>
  <c r="H12" i="5"/>
  <c r="J1310" i="5"/>
  <c r="J1535" i="5"/>
  <c r="J1364" i="5"/>
  <c r="J1316" i="5"/>
  <c r="H1135" i="5"/>
  <c r="I1308" i="5"/>
  <c r="J1469" i="5"/>
  <c r="H442" i="5"/>
  <c r="H1321" i="5"/>
  <c r="J1315" i="5"/>
  <c r="J1312" i="5"/>
  <c r="J15" i="5"/>
  <c r="J1365" i="5"/>
  <c r="G1465" i="5"/>
  <c r="J1349" i="5"/>
  <c r="J32" i="5"/>
  <c r="H42" i="5"/>
  <c r="J298" i="5"/>
  <c r="G222" i="5"/>
  <c r="I1464" i="5"/>
  <c r="F1464" i="5"/>
  <c r="F1519" i="5" s="1"/>
  <c r="J57" i="5"/>
  <c r="J162" i="5"/>
  <c r="J212" i="5"/>
  <c r="J267" i="5"/>
  <c r="I437" i="5"/>
  <c r="H67" i="5"/>
  <c r="F67" i="5"/>
  <c r="F242" i="5"/>
  <c r="G265" i="5"/>
  <c r="G706" i="5"/>
  <c r="H432" i="5"/>
  <c r="H418" i="5"/>
  <c r="F419" i="5"/>
  <c r="H419" i="5"/>
  <c r="F420" i="5"/>
  <c r="H420" i="5"/>
  <c r="F421" i="5"/>
  <c r="H421" i="5"/>
  <c r="G418" i="5"/>
  <c r="I507" i="5"/>
  <c r="I542" i="5"/>
  <c r="I634" i="5"/>
  <c r="I632" i="5" s="1"/>
  <c r="I698" i="5"/>
  <c r="J834" i="5"/>
  <c r="J764" i="5"/>
  <c r="G778" i="5"/>
  <c r="J1532" i="5"/>
  <c r="J918" i="5"/>
  <c r="I938" i="5"/>
  <c r="F1509" i="5"/>
  <c r="F1510" i="5"/>
  <c r="F1511" i="5"/>
  <c r="F1512" i="5"/>
  <c r="F2109" i="5" s="1"/>
  <c r="J1018" i="5"/>
  <c r="G1135" i="5"/>
  <c r="J1382" i="5"/>
  <c r="I1394" i="5"/>
  <c r="I1378" i="5"/>
  <c r="I1574" i="5"/>
  <c r="I2131" i="5" s="1"/>
  <c r="G1395" i="5"/>
  <c r="G1575" i="5"/>
  <c r="G2132" i="5" s="1"/>
  <c r="I1396" i="5"/>
  <c r="I1576" i="5"/>
  <c r="I2133" i="5" s="1"/>
  <c r="H1577" i="5"/>
  <c r="H2134" i="5" s="1"/>
  <c r="H1378" i="5"/>
  <c r="J1386" i="5"/>
  <c r="F1388" i="5"/>
  <c r="F1579" i="5"/>
  <c r="F2136" i="5" s="1"/>
  <c r="H1388" i="5"/>
  <c r="H1579" i="5"/>
  <c r="H2136" i="5" s="1"/>
  <c r="H2135" i="5" s="1"/>
  <c r="F1582" i="5"/>
  <c r="F2139" i="5" s="1"/>
  <c r="J2139" i="5" s="1"/>
  <c r="J1392" i="5"/>
  <c r="F1458" i="5"/>
  <c r="I1521" i="5"/>
  <c r="I2118" i="5" s="1"/>
  <c r="J1711" i="5"/>
  <c r="H1950" i="5"/>
  <c r="H1939" i="5"/>
  <c r="G1952" i="5"/>
  <c r="G1939" i="5"/>
  <c r="F1294" i="5"/>
  <c r="F944" i="5" s="1"/>
  <c r="F1514" i="5" s="1"/>
  <c r="F1298" i="5"/>
  <c r="J1298" i="5" s="1"/>
  <c r="I67" i="5"/>
  <c r="J1921" i="5"/>
  <c r="J1650" i="5"/>
  <c r="G763" i="5"/>
  <c r="F1528" i="5"/>
  <c r="H1528" i="5"/>
  <c r="G2106" i="5"/>
  <c r="F945" i="5"/>
  <c r="F1515" i="5" s="1"/>
  <c r="G947" i="5"/>
  <c r="I947" i="5"/>
  <c r="I992" i="5" s="1"/>
  <c r="J1184" i="5"/>
  <c r="J1273" i="5"/>
  <c r="J1323" i="5"/>
  <c r="J1358" i="5"/>
  <c r="I1526" i="5"/>
  <c r="I2123" i="5" s="1"/>
  <c r="I1321" i="5"/>
  <c r="G1527" i="5"/>
  <c r="G2124" i="5" s="1"/>
  <c r="G1322" i="5"/>
  <c r="F1533" i="5"/>
  <c r="H1534" i="5"/>
  <c r="H1313" i="5"/>
  <c r="F1575" i="5"/>
  <c r="F2132" i="5" s="1"/>
  <c r="F1395" i="5"/>
  <c r="G1578" i="5"/>
  <c r="I1579" i="5"/>
  <c r="I2136" i="5" s="1"/>
  <c r="I2135" i="5" s="1"/>
  <c r="I1388" i="5"/>
  <c r="F1394" i="5"/>
  <c r="J1413" i="5"/>
  <c r="J1433" i="5"/>
  <c r="J1412" i="5"/>
  <c r="J1442" i="5"/>
  <c r="G1458" i="5"/>
  <c r="J1460" i="5"/>
  <c r="F1525" i="5"/>
  <c r="F2122" i="5" s="1"/>
  <c r="J1674" i="5"/>
  <c r="J1719" i="5"/>
  <c r="J1834" i="5"/>
  <c r="J1929" i="5"/>
  <c r="J1666" i="5"/>
  <c r="J1696" i="5"/>
  <c r="J1755" i="5"/>
  <c r="J1816" i="5"/>
  <c r="G1394" i="5"/>
  <c r="F1619" i="5"/>
  <c r="F1649" i="5"/>
  <c r="H1649" i="5"/>
  <c r="I1679" i="5"/>
  <c r="J1683" i="5"/>
  <c r="J1697" i="5"/>
  <c r="F1724" i="5"/>
  <c r="H1754" i="5"/>
  <c r="I1769" i="5"/>
  <c r="J1772" i="5"/>
  <c r="F1784" i="5"/>
  <c r="J1787" i="5"/>
  <c r="F1799" i="5"/>
  <c r="J1817" i="5"/>
  <c r="J1845" i="5"/>
  <c r="I1844" i="5"/>
  <c r="J1860" i="5"/>
  <c r="G1859" i="5"/>
  <c r="I1859" i="5"/>
  <c r="I1939" i="5"/>
  <c r="G991" i="5" l="1"/>
  <c r="F1586" i="5"/>
  <c r="H2102" i="5"/>
  <c r="J1473" i="5"/>
  <c r="J1483" i="5" s="1"/>
  <c r="H990" i="5"/>
  <c r="F1513" i="5"/>
  <c r="F823" i="5"/>
  <c r="F2104" i="5"/>
  <c r="J23" i="5"/>
  <c r="F702" i="5"/>
  <c r="J949" i="5"/>
  <c r="J1348" i="5"/>
  <c r="J347" i="5"/>
  <c r="J1397" i="5"/>
  <c r="J704" i="5"/>
  <c r="H1508" i="5"/>
  <c r="J1889" i="5"/>
  <c r="J1844" i="5"/>
  <c r="J945" i="5"/>
  <c r="I2102" i="5"/>
  <c r="G1516" i="5"/>
  <c r="G2113" i="5" s="1"/>
  <c r="H452" i="5"/>
  <c r="I702" i="5"/>
  <c r="J542" i="5"/>
  <c r="H262" i="5"/>
  <c r="G2102" i="5"/>
  <c r="G758" i="5"/>
  <c r="F992" i="5"/>
  <c r="H933" i="5"/>
  <c r="G2104" i="5"/>
  <c r="G990" i="5"/>
  <c r="G1133" i="5"/>
  <c r="F2103" i="5"/>
  <c r="H2104" i="5"/>
  <c r="G989" i="5"/>
  <c r="F2113" i="5"/>
  <c r="F991" i="5"/>
  <c r="H1514" i="5"/>
  <c r="H992" i="5"/>
  <c r="I417" i="5"/>
  <c r="J22" i="5"/>
  <c r="E31" i="2"/>
  <c r="F31" i="2" s="1"/>
  <c r="H1517" i="5"/>
  <c r="H2114" i="5" s="1"/>
  <c r="J456" i="5"/>
  <c r="F2102" i="5"/>
  <c r="J938" i="5"/>
  <c r="J147" i="5"/>
  <c r="J1829" i="5"/>
  <c r="J1739" i="5"/>
  <c r="H823" i="5"/>
  <c r="J1664" i="5"/>
  <c r="J442" i="5"/>
  <c r="J557" i="5"/>
  <c r="G452" i="5"/>
  <c r="J1510" i="5"/>
  <c r="J1313" i="5"/>
  <c r="J42" i="5"/>
  <c r="G1584" i="5"/>
  <c r="J582" i="5"/>
  <c r="J1799" i="5"/>
  <c r="G2109" i="5"/>
  <c r="G2105" i="5" s="1"/>
  <c r="I452" i="5"/>
  <c r="J1724" i="5"/>
  <c r="J1814" i="5"/>
  <c r="G2130" i="5"/>
  <c r="J507" i="5"/>
  <c r="J264" i="5"/>
  <c r="J1320" i="5"/>
  <c r="G2103" i="5"/>
  <c r="I823" i="5"/>
  <c r="J332" i="5"/>
  <c r="J487" i="5"/>
  <c r="I758" i="5"/>
  <c r="J1784" i="5"/>
  <c r="J1679" i="5"/>
  <c r="J222" i="5"/>
  <c r="H758" i="5"/>
  <c r="F452" i="5"/>
  <c r="J266" i="5"/>
  <c r="H760" i="5"/>
  <c r="I2105" i="5"/>
  <c r="J454" i="5"/>
  <c r="F758" i="5"/>
  <c r="H122" i="5"/>
  <c r="H702" i="5"/>
  <c r="J257" i="5"/>
  <c r="H2177" i="5"/>
  <c r="J455" i="5"/>
  <c r="H2103" i="5"/>
  <c r="I1506" i="5"/>
  <c r="I2103" i="5" s="1"/>
  <c r="I2178" i="5" s="1"/>
  <c r="F2090" i="5"/>
  <c r="G712" i="5"/>
  <c r="J667" i="5"/>
  <c r="J2097" i="5"/>
  <c r="J2132" i="5"/>
  <c r="I122" i="5"/>
  <c r="J2093" i="5"/>
  <c r="H2126" i="5"/>
  <c r="H2125" i="5" s="1"/>
  <c r="J2136" i="5"/>
  <c r="J2099" i="5"/>
  <c r="I2096" i="5"/>
  <c r="I2095" i="5" s="1"/>
  <c r="G1393" i="5"/>
  <c r="H2130" i="5"/>
  <c r="J2133" i="5"/>
  <c r="G2096" i="5"/>
  <c r="G2095" i="5" s="1"/>
  <c r="H1523" i="5"/>
  <c r="I761" i="5"/>
  <c r="I2094" i="5"/>
  <c r="J2094" i="5" s="1"/>
  <c r="J1619" i="5"/>
  <c r="J2123" i="5"/>
  <c r="I2130" i="5"/>
  <c r="J2134" i="5"/>
  <c r="J1511" i="5"/>
  <c r="J2124" i="5"/>
  <c r="I2120" i="5"/>
  <c r="F2106" i="5"/>
  <c r="F562" i="5"/>
  <c r="J647" i="5"/>
  <c r="F2130" i="5"/>
  <c r="H2101" i="5"/>
  <c r="J715" i="5"/>
  <c r="F2108" i="5"/>
  <c r="J2108" i="5" s="1"/>
  <c r="J2121" i="5"/>
  <c r="J384" i="5"/>
  <c r="G2120" i="5"/>
  <c r="J1363" i="5"/>
  <c r="H2120" i="5"/>
  <c r="H2106" i="5"/>
  <c r="H2105" i="5" s="1"/>
  <c r="J694" i="5"/>
  <c r="I2092" i="5"/>
  <c r="J693" i="5"/>
  <c r="H2091" i="5"/>
  <c r="G759" i="5"/>
  <c r="G2092" i="5"/>
  <c r="H2095" i="5"/>
  <c r="J1919" i="5"/>
  <c r="G417" i="5"/>
  <c r="J432" i="5"/>
  <c r="G1522" i="5"/>
  <c r="G2119" i="5" s="1"/>
  <c r="J1694" i="5"/>
  <c r="F2135" i="5"/>
  <c r="J547" i="5"/>
  <c r="J242" i="5"/>
  <c r="J1408" i="5"/>
  <c r="F2120" i="5"/>
  <c r="H2118" i="5"/>
  <c r="H2115" i="5" s="1"/>
  <c r="J1137" i="5"/>
  <c r="J2122" i="5"/>
  <c r="J948" i="5"/>
  <c r="F2095" i="5"/>
  <c r="I2091" i="5"/>
  <c r="F2107" i="5"/>
  <c r="J2107" i="5" s="1"/>
  <c r="J2131" i="5"/>
  <c r="I1290" i="5"/>
  <c r="J1291" i="5"/>
  <c r="I991" i="5"/>
  <c r="G2101" i="5"/>
  <c r="J1134" i="5"/>
  <c r="J1395" i="5"/>
  <c r="J1467" i="5"/>
  <c r="F697" i="5"/>
  <c r="J1093" i="5"/>
  <c r="J935" i="5"/>
  <c r="J937" i="5"/>
  <c r="H1133" i="5"/>
  <c r="H1393" i="5"/>
  <c r="H1318" i="5"/>
  <c r="J385" i="5"/>
  <c r="J825" i="5"/>
  <c r="J826" i="5"/>
  <c r="E1528" i="5"/>
  <c r="J1438" i="5"/>
  <c r="J472" i="5"/>
  <c r="L779" i="5"/>
  <c r="J265" i="5"/>
  <c r="J763" i="5"/>
  <c r="J773" i="5"/>
  <c r="J779" i="5"/>
  <c r="J824" i="5" s="1"/>
  <c r="J778" i="5"/>
  <c r="J705" i="5"/>
  <c r="J126" i="5"/>
  <c r="J883" i="5"/>
  <c r="J1529" i="5"/>
  <c r="J1183" i="5"/>
  <c r="J527" i="5"/>
  <c r="J1468" i="5"/>
  <c r="J252" i="5"/>
  <c r="F692" i="5"/>
  <c r="J82" i="5"/>
  <c r="J72" i="5"/>
  <c r="J1008" i="5"/>
  <c r="J622" i="5"/>
  <c r="J1934" i="5"/>
  <c r="J1396" i="5"/>
  <c r="G761" i="5"/>
  <c r="J783" i="5"/>
  <c r="J77" i="5"/>
  <c r="J1874" i="5"/>
  <c r="J1423" i="5"/>
  <c r="J827" i="5"/>
  <c r="G1508" i="5"/>
  <c r="J1512" i="5"/>
  <c r="J67" i="5"/>
  <c r="J1709" i="5"/>
  <c r="J1904" i="5"/>
  <c r="J1581" i="5"/>
  <c r="H382" i="5"/>
  <c r="F382" i="5"/>
  <c r="J1859" i="5"/>
  <c r="J947" i="5"/>
  <c r="J1378" i="5"/>
  <c r="I1393" i="5"/>
  <c r="G1528" i="5"/>
  <c r="J1528" i="5" s="1"/>
  <c r="J1634" i="5"/>
  <c r="J1083" i="5"/>
  <c r="I1508" i="5"/>
  <c r="F262" i="5"/>
  <c r="J1136" i="5"/>
  <c r="J1754" i="5"/>
  <c r="J1649" i="5"/>
  <c r="J1388" i="5"/>
  <c r="H1533" i="5"/>
  <c r="J1534" i="5"/>
  <c r="F1293" i="5"/>
  <c r="J1293" i="5" s="1"/>
  <c r="J1294" i="5"/>
  <c r="J1939" i="5"/>
  <c r="J1458" i="5"/>
  <c r="H1578" i="5"/>
  <c r="F1578" i="5"/>
  <c r="J1579" i="5"/>
  <c r="J1526" i="5"/>
  <c r="J1576" i="5"/>
  <c r="I1573" i="5"/>
  <c r="J1577" i="5"/>
  <c r="J936" i="5"/>
  <c r="F1508" i="5"/>
  <c r="J698" i="5"/>
  <c r="J453" i="5"/>
  <c r="H417" i="5"/>
  <c r="J703" i="5"/>
  <c r="J1507" i="5"/>
  <c r="J1135" i="5"/>
  <c r="J437" i="5"/>
  <c r="G760" i="5"/>
  <c r="G692" i="5"/>
  <c r="I760" i="5"/>
  <c r="J1574" i="5"/>
  <c r="J696" i="5"/>
  <c r="G933" i="5"/>
  <c r="H1573" i="5"/>
  <c r="J1321" i="5"/>
  <c r="J1527" i="5"/>
  <c r="I1523" i="5"/>
  <c r="F1523" i="5"/>
  <c r="J1524" i="5"/>
  <c r="G823" i="5"/>
  <c r="I1517" i="5"/>
  <c r="I2114" i="5" s="1"/>
  <c r="I2110" i="5" s="1"/>
  <c r="G697" i="5"/>
  <c r="J701" i="5"/>
  <c r="F761" i="5"/>
  <c r="H759" i="5"/>
  <c r="J418" i="5"/>
  <c r="G702" i="5"/>
  <c r="H697" i="5"/>
  <c r="I943" i="5"/>
  <c r="J123" i="5"/>
  <c r="J768" i="5"/>
  <c r="J695" i="5"/>
  <c r="J950" i="5"/>
  <c r="H1518" i="5"/>
  <c r="J716" i="5"/>
  <c r="F1520" i="5"/>
  <c r="F2117" i="5" s="1"/>
  <c r="G1318" i="5"/>
  <c r="G992" i="5"/>
  <c r="J1769" i="5"/>
  <c r="J1525" i="5"/>
  <c r="F1393" i="5"/>
  <c r="I1578" i="5"/>
  <c r="J1580" i="5"/>
  <c r="J1575" i="5"/>
  <c r="G1523" i="5"/>
  <c r="G1949" i="5"/>
  <c r="J1952" i="5"/>
  <c r="H1949" i="5"/>
  <c r="J1950" i="5"/>
  <c r="F1573" i="5"/>
  <c r="J1394" i="5"/>
  <c r="G1573" i="5"/>
  <c r="J1319" i="5"/>
  <c r="J1509" i="5"/>
  <c r="F2112" i="5"/>
  <c r="J2112" i="5" s="1"/>
  <c r="I697" i="5"/>
  <c r="J421" i="5"/>
  <c r="F417" i="5"/>
  <c r="J419" i="5"/>
  <c r="J383" i="5"/>
  <c r="J706" i="5"/>
  <c r="G262" i="5"/>
  <c r="J263" i="5"/>
  <c r="F2116" i="5"/>
  <c r="F1463" i="5"/>
  <c r="I1519" i="5"/>
  <c r="I2116" i="5" s="1"/>
  <c r="I1463" i="5"/>
  <c r="G1520" i="5"/>
  <c r="G2117" i="5" s="1"/>
  <c r="G1463" i="5"/>
  <c r="J1465" i="5"/>
  <c r="J1582" i="5"/>
  <c r="J12" i="5"/>
  <c r="I692" i="5"/>
  <c r="I759" i="5"/>
  <c r="H692" i="5"/>
  <c r="J1536" i="5"/>
  <c r="J1322" i="5"/>
  <c r="I1318" i="5"/>
  <c r="F1318" i="5"/>
  <c r="J1308" i="5"/>
  <c r="F1133" i="5"/>
  <c r="H1516" i="5"/>
  <c r="J946" i="5"/>
  <c r="H943" i="5"/>
  <c r="J944" i="5"/>
  <c r="G1517" i="5"/>
  <c r="J713" i="5"/>
  <c r="F712" i="5"/>
  <c r="G632" i="5"/>
  <c r="J632" i="5" s="1"/>
  <c r="J634" i="5"/>
  <c r="J563" i="5"/>
  <c r="J562" i="5"/>
  <c r="H761" i="5"/>
  <c r="F759" i="5"/>
  <c r="J699" i="5"/>
  <c r="J420" i="5"/>
  <c r="J1464" i="5"/>
  <c r="G943" i="5"/>
  <c r="J913" i="5"/>
  <c r="G1521" i="5"/>
  <c r="G2118" i="5" s="1"/>
  <c r="G707" i="5"/>
  <c r="J711" i="5"/>
  <c r="G122" i="5"/>
  <c r="J125" i="5"/>
  <c r="F760" i="5"/>
  <c r="H1585" i="5"/>
  <c r="J700" i="5"/>
  <c r="F1522" i="5"/>
  <c r="F2119" i="5" s="1"/>
  <c r="I1520" i="5"/>
  <c r="I2117" i="5" s="1"/>
  <c r="F2118" i="5"/>
  <c r="J1466" i="5"/>
  <c r="H1587" i="5"/>
  <c r="H707" i="5"/>
  <c r="J710" i="5"/>
  <c r="F122" i="5"/>
  <c r="J124" i="5"/>
  <c r="I990" i="5"/>
  <c r="F934" i="5"/>
  <c r="F993" i="5"/>
  <c r="J993" i="5" s="1"/>
  <c r="J994" i="5"/>
  <c r="F990" i="5"/>
  <c r="F2178" i="5" l="1"/>
  <c r="F2179" i="5"/>
  <c r="F1504" i="5"/>
  <c r="F1503" i="5" s="1"/>
  <c r="G2176" i="5"/>
  <c r="J2096" i="5"/>
  <c r="H2111" i="5"/>
  <c r="H2176" i="5" s="1"/>
  <c r="H1584" i="5"/>
  <c r="H2195" i="5" s="1"/>
  <c r="H2113" i="5"/>
  <c r="H2178" i="5" s="1"/>
  <c r="H1586" i="5"/>
  <c r="H2197" i="5" s="1"/>
  <c r="J452" i="5"/>
  <c r="H2179" i="5"/>
  <c r="J2104" i="5"/>
  <c r="F989" i="5"/>
  <c r="F988" i="5" s="1"/>
  <c r="I1586" i="5"/>
  <c r="I2197" i="5" s="1"/>
  <c r="I2204" i="5" s="1"/>
  <c r="G2178" i="5"/>
  <c r="F2105" i="5"/>
  <c r="J2105" i="5" s="1"/>
  <c r="J2109" i="5"/>
  <c r="J712" i="5"/>
  <c r="H2196" i="5"/>
  <c r="H2203" i="5" s="1"/>
  <c r="J2126" i="5"/>
  <c r="J382" i="5"/>
  <c r="H988" i="5"/>
  <c r="H2198" i="5"/>
  <c r="H2100" i="5"/>
  <c r="I2179" i="5"/>
  <c r="I2090" i="5"/>
  <c r="I2177" i="5"/>
  <c r="J2103" i="5"/>
  <c r="F2177" i="5"/>
  <c r="F2197" i="5"/>
  <c r="G2090" i="5"/>
  <c r="G2177" i="5"/>
  <c r="J1533" i="5"/>
  <c r="J2118" i="5"/>
  <c r="J760" i="5"/>
  <c r="J1508" i="5"/>
  <c r="J2130" i="5"/>
  <c r="J2117" i="5"/>
  <c r="J2106" i="5"/>
  <c r="G2115" i="5"/>
  <c r="G2100" i="5"/>
  <c r="J2116" i="5"/>
  <c r="J2137" i="5"/>
  <c r="J2135" i="5"/>
  <c r="H2090" i="5"/>
  <c r="J2091" i="5"/>
  <c r="G1587" i="5"/>
  <c r="G2198" i="5" s="1"/>
  <c r="G2114" i="5"/>
  <c r="G2179" i="5" s="1"/>
  <c r="F2115" i="5"/>
  <c r="J2119" i="5"/>
  <c r="J2128" i="5"/>
  <c r="E2125" i="5"/>
  <c r="J2125" i="5" s="1"/>
  <c r="J2120" i="5"/>
  <c r="J2098" i="5"/>
  <c r="J2102" i="5"/>
  <c r="J2092" i="5"/>
  <c r="I2115" i="5"/>
  <c r="J2095" i="5"/>
  <c r="J707" i="5"/>
  <c r="I1289" i="5"/>
  <c r="J1290" i="5"/>
  <c r="J1463" i="5"/>
  <c r="J992" i="5"/>
  <c r="J990" i="5"/>
  <c r="J122" i="5"/>
  <c r="J823" i="5"/>
  <c r="J1393" i="5"/>
  <c r="J1517" i="5"/>
  <c r="I1513" i="5"/>
  <c r="I1587" i="5"/>
  <c r="I2198" i="5" s="1"/>
  <c r="H757" i="5"/>
  <c r="J417" i="5"/>
  <c r="J991" i="5"/>
  <c r="J1521" i="5"/>
  <c r="J1578" i="5"/>
  <c r="G988" i="5"/>
  <c r="F933" i="5"/>
  <c r="I1585" i="5"/>
  <c r="I2196" i="5" s="1"/>
  <c r="J758" i="5"/>
  <c r="J1505" i="5"/>
  <c r="G1513" i="5"/>
  <c r="I1518" i="5"/>
  <c r="F1518" i="5"/>
  <c r="J1515" i="5"/>
  <c r="F1585" i="5"/>
  <c r="J1949" i="5"/>
  <c r="J1522" i="5"/>
  <c r="J1573" i="5"/>
  <c r="G1503" i="5"/>
  <c r="J702" i="5"/>
  <c r="H1513" i="5"/>
  <c r="F1587" i="5"/>
  <c r="F2198" i="5" s="1"/>
  <c r="I757" i="5"/>
  <c r="F757" i="5"/>
  <c r="G1586" i="5"/>
  <c r="G2197" i="5" s="1"/>
  <c r="J1519" i="5"/>
  <c r="J759" i="5"/>
  <c r="F943" i="5"/>
  <c r="J943" i="5" s="1"/>
  <c r="F2111" i="5"/>
  <c r="J1318" i="5"/>
  <c r="J1133" i="5"/>
  <c r="H1503" i="5"/>
  <c r="G1585" i="5"/>
  <c r="G2196" i="5" s="1"/>
  <c r="J1520" i="5"/>
  <c r="J262" i="5"/>
  <c r="G757" i="5"/>
  <c r="J692" i="5"/>
  <c r="J761" i="5"/>
  <c r="J697" i="5"/>
  <c r="J1516" i="5"/>
  <c r="J1506" i="5"/>
  <c r="J1523" i="5"/>
  <c r="G1518" i="5"/>
  <c r="F2101" i="5" l="1"/>
  <c r="F2176" i="5" s="1"/>
  <c r="F2175" i="5" s="1"/>
  <c r="J2113" i="5"/>
  <c r="H2110" i="5"/>
  <c r="F1584" i="5"/>
  <c r="F1583" i="5" s="1"/>
  <c r="H1583" i="5"/>
  <c r="H2205" i="5"/>
  <c r="J2090" i="5"/>
  <c r="F2196" i="5"/>
  <c r="J2196" i="5" s="1"/>
  <c r="I2205" i="5"/>
  <c r="G2203" i="5"/>
  <c r="J2178" i="5"/>
  <c r="J2114" i="5"/>
  <c r="J2179" i="5"/>
  <c r="G2110" i="5"/>
  <c r="J2177" i="5"/>
  <c r="J2115" i="5"/>
  <c r="F2110" i="5"/>
  <c r="J2111" i="5"/>
  <c r="H2175" i="5"/>
  <c r="I1288" i="5"/>
  <c r="J1288" i="5" s="1"/>
  <c r="I1259" i="5"/>
  <c r="I1269" i="5" s="1"/>
  <c r="I1268" i="5" s="1"/>
  <c r="J1289" i="5"/>
  <c r="H2194" i="5"/>
  <c r="I2203" i="5"/>
  <c r="F2205" i="5"/>
  <c r="F2204" i="5"/>
  <c r="G2204" i="5"/>
  <c r="J2197" i="5"/>
  <c r="J1586" i="5"/>
  <c r="J1513" i="5"/>
  <c r="J1514" i="5"/>
  <c r="J2198" i="5"/>
  <c r="G1583" i="5"/>
  <c r="G2195" i="5"/>
  <c r="G2194" i="5" s="1"/>
  <c r="H2202" i="5"/>
  <c r="J1518" i="5"/>
  <c r="J1585" i="5"/>
  <c r="J1587" i="5"/>
  <c r="H2204" i="5"/>
  <c r="J757" i="5"/>
  <c r="F2100" i="5" l="1"/>
  <c r="G2205" i="5"/>
  <c r="J2110" i="5"/>
  <c r="G2175" i="5"/>
  <c r="G2201" i="5" s="1"/>
  <c r="I934" i="5"/>
  <c r="J1259" i="5"/>
  <c r="J1269" i="5" s="1"/>
  <c r="J1268" i="5" s="1"/>
  <c r="I1258" i="5"/>
  <c r="J1258" i="5" s="1"/>
  <c r="F2195" i="5"/>
  <c r="F2194" i="5" s="1"/>
  <c r="F2203" i="5"/>
  <c r="J2203" i="5"/>
  <c r="H2201" i="5"/>
  <c r="J2205" i="5"/>
  <c r="G2202" i="5"/>
  <c r="J2204" i="5"/>
  <c r="I1504" i="5" l="1"/>
  <c r="I1584" i="5" s="1"/>
  <c r="I989" i="5"/>
  <c r="I933" i="5"/>
  <c r="J933" i="5" s="1"/>
  <c r="J934" i="5"/>
  <c r="J1504" i="5" s="1"/>
  <c r="F2202" i="5"/>
  <c r="I2101" i="5" l="1"/>
  <c r="I2176" i="5" s="1"/>
  <c r="I988" i="5"/>
  <c r="J988" i="5" s="1"/>
  <c r="J989" i="5"/>
  <c r="I1503" i="5"/>
  <c r="J1503" i="5" s="1"/>
  <c r="F2201" i="5"/>
  <c r="I2100" i="5" l="1"/>
  <c r="J2100" i="5" s="1"/>
  <c r="J2101" i="5"/>
  <c r="I2175" i="5"/>
  <c r="J2175" i="5" s="1"/>
  <c r="J2176" i="5"/>
  <c r="I2195" i="5"/>
  <c r="I1583" i="5"/>
  <c r="J1583" i="5" s="1"/>
  <c r="J1584" i="5"/>
  <c r="I2194" i="5" l="1"/>
  <c r="J2195" i="5"/>
  <c r="J2194" i="5" s="1"/>
  <c r="I2202" i="5"/>
  <c r="J2202" i="5" l="1"/>
  <c r="I2201" i="5"/>
  <c r="J2201" i="5"/>
  <c r="J2025" i="5"/>
</calcChain>
</file>

<file path=xl/sharedStrings.xml><?xml version="1.0" encoding="utf-8"?>
<sst xmlns="http://schemas.openxmlformats.org/spreadsheetml/2006/main" count="2984" uniqueCount="382">
  <si>
    <t>Статус и номер</t>
  </si>
  <si>
    <t>Наименование основного мероприятия, мероприятия</t>
  </si>
  <si>
    <t>Ответственный исполнитель, соисполнители, исполнители</t>
  </si>
  <si>
    <t>Источники ресурсного обеспечения</t>
  </si>
  <si>
    <t xml:space="preserve">Объем финансового обеспечения (тыс. руб.), годы </t>
  </si>
  <si>
    <t>год</t>
  </si>
  <si>
    <t>Всего</t>
  </si>
  <si>
    <t>ФБ</t>
  </si>
  <si>
    <t>ОБ</t>
  </si>
  <si>
    <t>ВБ</t>
  </si>
  <si>
    <t>Итого по муниципальной программе</t>
  </si>
  <si>
    <t>Финансовое обеспечение мероприятий муниципальной программы</t>
  </si>
  <si>
    <t>Содержание автодорог</t>
  </si>
  <si>
    <t>Основное мероприятие 1</t>
  </si>
  <si>
    <t>Мероприятие 1.1</t>
  </si>
  <si>
    <t>Мероприятие 1.2</t>
  </si>
  <si>
    <t>Основное мероприятие 2</t>
  </si>
  <si>
    <t>Мероприятие 2.1</t>
  </si>
  <si>
    <t>Мероприятие 2.1.1</t>
  </si>
  <si>
    <t>Осуществление дорожной деятельности, в отношении автомобильных дорог общего пользования местного значения, в том числе:</t>
  </si>
  <si>
    <t>Капитальный ремонт и ремонт, проектирование и строительства (реконструкция) автомобильных дорог общего пользования местного значения</t>
  </si>
  <si>
    <t>Мероприятие 2.1.2</t>
  </si>
  <si>
    <t>Мероприятие 2.2</t>
  </si>
  <si>
    <t>Мероприятие 2.3</t>
  </si>
  <si>
    <t>Мероприятие 2.3.1</t>
  </si>
  <si>
    <t>Мероприятие 2.3.2</t>
  </si>
  <si>
    <t>Мероприятие 2.4</t>
  </si>
  <si>
    <t>Основное мероприятие 3</t>
  </si>
  <si>
    <t>Мероприятия, направленные на профилактику и предупреждение дорожно-транспортных происшествий с участием детей</t>
  </si>
  <si>
    <t>Мероприятие 3.1.</t>
  </si>
  <si>
    <t>Мероприятие 3.2.</t>
  </si>
  <si>
    <t>Мероприятие 3.4.</t>
  </si>
  <si>
    <t>Мероприятие 3.3.</t>
  </si>
  <si>
    <t>Мероприятие 3.5.</t>
  </si>
  <si>
    <t>Основное мероприятие 4</t>
  </si>
  <si>
    <t>Мероприятие 4.1.</t>
  </si>
  <si>
    <t>Мероприятие 4.2.</t>
  </si>
  <si>
    <t>Мероприятие 4.3.</t>
  </si>
  <si>
    <t>Мероприятие 4.4.</t>
  </si>
  <si>
    <t>Мероприятие 4.5.</t>
  </si>
  <si>
    <t>Ремонт дорожного покрытия Каркасного переулка в городе Соколе</t>
  </si>
  <si>
    <t>Проведение профилактических мероприятий «Внимание - дети!», «Ваш пассажир – ребенок», «Пешеход» и т.д. Размещение информационных материалов в СМИ по вопросам безопасности дорожного движения</t>
  </si>
  <si>
    <t>Организационно-просветительская работа, проведение бесед в образовательных учреждениях по правилам поведения на дорогах</t>
  </si>
  <si>
    <t>Распространение светоотражателей среди дошкольников и учащихся младших классов</t>
  </si>
  <si>
    <t>Обеспечение световозвращающими приспособлениями обучающихся 1-х классов общеобразовательных организаций</t>
  </si>
  <si>
    <t>Мероприятия, направленные на профилактику и предупреждение совершения ДТП</t>
  </si>
  <si>
    <t>Анализ ДТП, выявление мест концентрации ДТП и потенциально опасных участков автодорог. Разработка и выполнение мероприятий по их устранению</t>
  </si>
  <si>
    <t>Проведение целевых информационно - пропагандистских кампаний по проблемам безопасности дорожного движения. Регулярное освещение вопросов БДД в СМИ</t>
  </si>
  <si>
    <t>Проведение бесед на тему безопасности дорожного движения с водительским составом предприятий и организаций</t>
  </si>
  <si>
    <t>Содействие в организации проведения курсов подготовки, переподготовки и повышения квалификации специалистов, ответственных за безопасность дорожного движения на пред-приятиях, в организациях и учреждениях</t>
  </si>
  <si>
    <t>ОГИБДД МО МВД России «Сокольский» (по согласованию)</t>
  </si>
  <si>
    <t xml:space="preserve">Итого
</t>
  </si>
  <si>
    <t>Ремонт дорожного покрытия участка автодороги ул. Махреньга в городе Соколе</t>
  </si>
  <si>
    <t>ОГИБДД МО МВД России «Сокольский» (по согласо-ванию)</t>
  </si>
  <si>
    <t>Межведомственная комиссия</t>
  </si>
  <si>
    <t>Итого по подпрограмме 2</t>
  </si>
  <si>
    <t>Сокольский МФ ФКУ УИИ УФСИН России по Вологодской области (по согласованию)</t>
  </si>
  <si>
    <t>Определение вида бесплатных работ и порядка их проведения для отбытия осужденными обязательных работ в свободное от основной работы или учебы время</t>
  </si>
  <si>
    <t>Информирование населения в пожароопасный осеннее – зимний и в осеннее – летний периоды</t>
  </si>
  <si>
    <t>Проведения занятий с неработающим населением на учебно - консультационном пункте</t>
  </si>
  <si>
    <t>Проведение комплекса мероприятий по освещению деятельности МО МВД России «Сокольский» в средствах массовой информации</t>
  </si>
  <si>
    <t>МО МВД России «Сокольский» (по согласованию)</t>
  </si>
  <si>
    <t>Проведение мероприятий по профилактике негативных явлений</t>
  </si>
  <si>
    <t>Привлечение общественности к охране общественного порядка, поощрение наиболее активных граждан, оказывающих содействие правоохранительным органам</t>
  </si>
  <si>
    <t>МО МВД России «Сокольский» (по согласованию), общественные организации (по согласованию)</t>
  </si>
  <si>
    <t>Проведение обучающих семинаров по вопросам выявления и профилактики безнадзорности и правонарушений несовершеннолетних</t>
  </si>
  <si>
    <t>Организация профильных смен в каникулярное время, с максимальным охватом подростков, состоящих на учете в органах внутренних дел и комиссии по делам несовершеннолетних и защите их прав, находящихся в социально – опасном положении</t>
  </si>
  <si>
    <t>Проведение мероприятий с несовершеннолетними, в том числе организация тематических мероприятий, посвященных здоровому образу жизни, агитационно-пропагандистских, культурно-массовых мероприятий (фестивалей, конкурсов, концертов, спортивных соревнований, тематических вечеров)</t>
  </si>
  <si>
    <t>Пропаганда здорового образа жизни, развитие массовости физкультуры и спорта, развитие спорта на селе, организация досуга и занятости молодежи</t>
  </si>
  <si>
    <t>Создание молодежных и детских объединений по интересам на базе учреждений культуры</t>
  </si>
  <si>
    <t xml:space="preserve">Проведение оперативно-профилактических отработок по добровольной сдаче оружия, боеприпасов, взрывчатых веществ и взрывных устройств. </t>
  </si>
  <si>
    <t xml:space="preserve">Проведение оперативно-профилактических отработок по профилактике незаконной миграции </t>
  </si>
  <si>
    <t>Проведение мероприятий, посвящённых Дню солидарности в борьбе с терроризмом</t>
  </si>
  <si>
    <t>Создание банка данных о лицах, освободившихся из мест лишения свободы и обратившихся в орган местного самоуправления по месту проживания</t>
  </si>
  <si>
    <t>Организация работы по социальной реабилитации и ресоциализации лиц, освободившихся из мест лишения свободы, а также осужденных без лишения свободы</t>
  </si>
  <si>
    <t>Обеспечение учреждений ФСИН необходимой информацией о наличии вакантных рабочих мест</t>
  </si>
  <si>
    <t>Оказание профориентационных услуг лицам, освобожденным из мест лишения свободы, а также, осужденным к мерам наказания, не связанным с лишением свободы</t>
  </si>
  <si>
    <t>Проведение рейдов по проверке мест сбора молодежи на предмет выявления мест употребления и сбыта наркотических средств и психотропных веществ</t>
  </si>
  <si>
    <t>Проведение сверки учетов БУЗ ВО «Сокольская ЦРБ» с целью выявления лиц, состоящих на учете по поводу употребления наркотических средств, психотропных веществ</t>
  </si>
  <si>
    <t>БУЗ ВО «Сокольская ЦРБ» (по согласованию), МО МВД России «Сокольский» (по согласованию)</t>
  </si>
  <si>
    <t>Осуществление обмена информацией в отношении несовершеннолетних, привлеченных к административной ответственности за употребление наркотических веществ, взрослых лиц, вовлекающих подростков в употребление наркотических средств и психоактивных веществ</t>
  </si>
  <si>
    <t>Проведение комплексных проверок  дискотек, общежитий, кафе, клубов, иных мест массового сбора молодежи с целью выявления нарушений и осуществления конкретной профилактической работы по предупреждению распространения наркомании в молодежной среде</t>
  </si>
  <si>
    <t>Организация и проведение комплекса мероприятий, приуроченных к Международному дню борьбы с наркоманией и незаконному обороту наркотиков и Международному дню борьбы со СПИДОМ</t>
  </si>
  <si>
    <t>Проведение мероприятий, направленных на предупреждение употребления наркотических средств и ПАВ, в детских оздоровительных лагерях</t>
  </si>
  <si>
    <t>Организация работы реабилитационных групп, клубов, спортивных секций, кружков, мероприятий по ЗОЖ, любительских объединений для подростков и молодежи</t>
  </si>
  <si>
    <t>Проведение индивидуальной профилактической работы с лицами «группы риска» и употребляющими спиртные напитки, токсические и наркотические вещества</t>
  </si>
  <si>
    <t>Организация временного трудоустройства несовершеннолетних в возрасте от 14 до 18 лет на период каникул и в свободное от учебы время, привлечением подростков «группы риска»</t>
  </si>
  <si>
    <t>Проведение Единых дней профилактики безнадзорности и правонарушений несовершеннолетних на базе общеобразовательных учреждений</t>
  </si>
  <si>
    <t>Проведение с несовершеннолетними мероприятий, посвященных здоровому образу жизни, агитационно-пропагандистских, культурно-массовых мероприятий (конкурсы, фестивали, концерты, спортивные соревнования, тематические вечера)</t>
  </si>
  <si>
    <t>Работа с семьями лиц, освободившихся из мест лишения свободы, содействие в восстановлении социально-полезных связей, социальный патронаж их семей</t>
  </si>
  <si>
    <t>БУ СО ВО «Комплексный центр социального обслуживания населения Сокольского района» (по согласованию)</t>
  </si>
  <si>
    <t>Организация тематических мероприятий, приуроченных к Всемирному дню памяти умерших от СПИДа</t>
  </si>
  <si>
    <t>Организация книжных выставок и тематических полок по пропаганде ЗОЖ</t>
  </si>
  <si>
    <t>Реализация проекта «Счастливое детство»</t>
  </si>
  <si>
    <t>Проведение комплексных мероприятий по профориентации обучающихся, определению будущей профессии с учётом психологического состояния, уровня соматического и психического здоровья</t>
  </si>
  <si>
    <t xml:space="preserve">Организация и проведение информационных акций:
«Нет наркотикам»
«Реализуй свое право на здоровье»
</t>
  </si>
  <si>
    <t xml:space="preserve">Проведение семинара по профилактике употребления ПАВ «Адреналин»
</t>
  </si>
  <si>
    <t xml:space="preserve">Организация и проведение с учащимися и родителями воспитательной, информационно-просветительской работы по профилактике незаконного потребления и распространения наркотиков среди несовершеннолетних
</t>
  </si>
  <si>
    <t>Участие в проведении тематических радио-телепередач, публикации статей по проблемам подростковой преступности, наркомании и токсикомании среди молодежи, пропаганде здорового образа жизни подростков и молодежи, их ориентации на духовные ценности</t>
  </si>
  <si>
    <t>Итого по подпрограмме 3</t>
  </si>
  <si>
    <t>Общие организационные мероприятия.</t>
  </si>
  <si>
    <t>Профилактика правонарушений в рамках отдельной отрасли, сферы управления, предприятия, организации, учреждения</t>
  </si>
  <si>
    <t>Профилактика правонарушений несовершеннолетних и молодежи</t>
  </si>
  <si>
    <t>Предупреждение терроризма и экстремизма</t>
  </si>
  <si>
    <t xml:space="preserve"> Обеспечение социальной адаптации и реабилитации лиц, отбывших наказание в местах лишения свободы</t>
  </si>
  <si>
    <t>ОГИБДД МО МВД России «Сокольский» (по согласованию</t>
  </si>
  <si>
    <t>Мероприятие 8.5</t>
  </si>
  <si>
    <t>Мероприятие 8.4</t>
  </si>
  <si>
    <t>Мероприятие 8.3</t>
  </si>
  <si>
    <t>Мероприятие 8.2</t>
  </si>
  <si>
    <t>Мероприятие 8.1</t>
  </si>
  <si>
    <t>Основное  мероприятие 8</t>
  </si>
  <si>
    <t>Мероприятие 7.4</t>
  </si>
  <si>
    <t>Мероприятие 7.3</t>
  </si>
  <si>
    <t>Мероприятие 7.2</t>
  </si>
  <si>
    <t>Мероприятие 7.1</t>
  </si>
  <si>
    <t>Основное  мероприятие 7</t>
  </si>
  <si>
    <t>Мероприятие 6.5</t>
  </si>
  <si>
    <t>Мероприятие 6.4</t>
  </si>
  <si>
    <t>Мероприятие 6.3</t>
  </si>
  <si>
    <t>Мероприятие 6.2</t>
  </si>
  <si>
    <t>Мероприятие 6.1</t>
  </si>
  <si>
    <t>Основное мероприятие 6</t>
  </si>
  <si>
    <t>Мероприятие 5.1</t>
  </si>
  <si>
    <t xml:space="preserve">Основное мероприятие 5 </t>
  </si>
  <si>
    <t>Мероприятие 4.1</t>
  </si>
  <si>
    <t>Мероприятие 3.4</t>
  </si>
  <si>
    <t>Мероприятие 3.3</t>
  </si>
  <si>
    <t>Мероприятие 3.2</t>
  </si>
  <si>
    <t>Мероприятие 3.1</t>
  </si>
  <si>
    <t>Мероприятие 1.4</t>
  </si>
  <si>
    <t>Мероприятие 1.3</t>
  </si>
  <si>
    <t>Основное  мероприятие 2</t>
  </si>
  <si>
    <t>Основное  мероприятие 3</t>
  </si>
  <si>
    <t>Основное  мероприятие 4</t>
  </si>
  <si>
    <t>Основное  мероприятие 5</t>
  </si>
  <si>
    <t>Основное  мероприятие 6</t>
  </si>
  <si>
    <t>Основное  мероприятие 9</t>
  </si>
  <si>
    <t>Основное  мероприятие 10</t>
  </si>
  <si>
    <t>Основное  мероприятие 11</t>
  </si>
  <si>
    <t>Основное  мероприятие 12</t>
  </si>
  <si>
    <t>Основное  мероприятие 13</t>
  </si>
  <si>
    <t>Основное  мероприятие 14</t>
  </si>
  <si>
    <t>Основное  мероприятие 15</t>
  </si>
  <si>
    <t>Основное  мероприятие 16</t>
  </si>
  <si>
    <t>Основное  мероприятие 17</t>
  </si>
  <si>
    <t>Основное  мероприятие 18</t>
  </si>
  <si>
    <t>Основное  мероприятие 19</t>
  </si>
  <si>
    <t>Основное  мероприятие 20</t>
  </si>
  <si>
    <t>Основное  мероприятие 21</t>
  </si>
  <si>
    <t>Основное  мероприятие 22</t>
  </si>
  <si>
    <t>Основное  мероприятие 23</t>
  </si>
  <si>
    <t>Основное  мероприятие 24</t>
  </si>
  <si>
    <t>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 предоставляемым отдельным категориям граждан</t>
  </si>
  <si>
    <t>Примечание:</t>
  </si>
  <si>
    <t xml:space="preserve">  ФБ – федеральный бюджет;</t>
  </si>
  <si>
    <t xml:space="preserve">  ОБ – областной бюджет;</t>
  </si>
  <si>
    <t xml:space="preserve">  ВБ – внебюджетные источники финансирования (государственные внебюджетные фонды, средства юридических и физических лиц (семей), являющихся  участниками мероприятий муниципальной программы)."</t>
  </si>
  <si>
    <r>
      <t xml:space="preserve">Подпрограмма 2. </t>
    </r>
    <r>
      <rPr>
        <b/>
        <sz val="12"/>
        <color indexed="8"/>
        <rFont val="Times New Roman"/>
        <family val="1"/>
        <charset val="204"/>
      </rPr>
      <t>Безопасность дорожного движения</t>
    </r>
  </si>
  <si>
    <r>
      <t xml:space="preserve">Подпрограмма 3. </t>
    </r>
    <r>
      <rPr>
        <b/>
        <sz val="12"/>
        <color indexed="8"/>
        <rFont val="Times New Roman"/>
        <family val="1"/>
        <charset val="204"/>
      </rPr>
      <t>Противодействие незаконному обороту наркотиков, снижение масштабов злоупотребления алкогольной продукцией, профилактика алкоголизма и наркомании</t>
    </r>
  </si>
  <si>
    <r>
      <t xml:space="preserve">Подпрограмма 1. </t>
    </r>
    <r>
      <rPr>
        <b/>
        <sz val="12"/>
        <color indexed="8"/>
        <rFont val="Times New Roman"/>
        <family val="1"/>
        <charset val="204"/>
      </rPr>
      <t>Профилактика пожарной безопасности и правонарушений, предупреждение терроризма и экстремизма, обеспечение социальной адаптации и реабилитации лиц, отбывших наказание в местах лишения свободы в Сокольском муниципальном округе Вологодской области</t>
    </r>
  </si>
  <si>
    <t>Администрация Сокольского муниципального округа</t>
  </si>
  <si>
    <t>Межведомственная комиссия по профилактике правонарушений, противодействию экстремизму и работе с неформальными молодежными объединениями</t>
  </si>
  <si>
    <t>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</si>
  <si>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Проведение комплексных спортивных, физкультурно-оздоровительных и агитационно-пропагандистских мероприятий (спартакиад, фестивалей, летних и зимних игр, походов и слетов, спортивных праздников и вечеров, олимпиад, экскурсий, дней здоровья и спорта, соревнований по профессионально-прикладной подготовке и т.д.)</t>
  </si>
  <si>
    <t>Ежегодное рассмотрение на мероприятиях при главе округа и (или) руководителях территориальных органов Администрации Сокольского муниципального округа, руководителей правоохранительных органов, других заинтересованных ведомств и органов исполнительной власти  проблем взаимодействия в сфере профилактики правонарушений, защиты прав и законных интересов граждан, хода выполнения Указов Президента Российской Федерации, постановлений Правительства Российской Федерации, постановлений и распоряжений Губернатора и Правительства Вологодской области</t>
  </si>
  <si>
    <t>Определение перечня предприятий, учреждений и организаций Сокольского муниципального округа, на которых целесообразно использовать труд осужденных к исправительным и обязательным работам в т.ч. несовершеннолетних</t>
  </si>
  <si>
    <t>Ежеквартальное рассмотрение на межведомственной комиссии по профилактике правонарушений хода выполнения Программы и создания на территории округа многоуровневой системы профилактики</t>
  </si>
  <si>
    <t>Обеспечение пожарной безопасности на территории округа</t>
  </si>
  <si>
    <t>Мероприятие 2.5</t>
  </si>
  <si>
    <t>Мероприятие 3.5</t>
  </si>
  <si>
    <t>Меры по повышению пожарной безопасности в Сокольском округе</t>
  </si>
  <si>
    <t>Распространение памяток среди населения округа</t>
  </si>
  <si>
    <t>Обеспечение деятельности субъектов профилактики Администрации Сокольского муниципального округа, в рамках осуществления отдельных гос. полномочий в соответствии с законом области от 28 ноября 2005 года № 1369 – ОЗ «О наделении органов самоуправления отдельных гос. полномочий в сфере административных отношений»</t>
  </si>
  <si>
    <t>Проведение пропагандистско-профилактических мероприятий, направленных на недопущение проявлений экстремизма и терроризма на территории Сокольского округа, в том числе среди несовершеннолетних и молодежи</t>
  </si>
  <si>
    <t>Организация и проведение ежегодного мониторинга правонарушений и эффективности влияния проводимых мероприятий по социальной адаптации и реабилитации лиц, отбывших наказание в местах лишения свободы, на состояние рецидивной преступности в округе</t>
  </si>
  <si>
    <t>ОЗН по Сокольскому муниципальному округу КУ ВО «Центр занятости населения Вологодской области» (по согласованию)</t>
  </si>
  <si>
    <t>Организация рейдов с целью посещения семей «группы риска», оказания им практической помощи в преодолении трудной жизненной ситуации</t>
  </si>
  <si>
    <t>Проведение соревнований, фестивалей, конкурсов «Безопасное колесо», «Безопасность дорожного движения», «Светофор собирает друзей», «Дорога безопасности»</t>
  </si>
  <si>
    <t>Проведение обследований состояния улично - дорожной сети округа</t>
  </si>
  <si>
    <t>МБ</t>
  </si>
  <si>
    <t>Организация и проведение межведомственных профилактических операции: «Подросток»</t>
  </si>
  <si>
    <t>Содержание, комплексное обслуживание и обеспечение функционирования камер видеонаблюдения «Безопасный город» на территории города Сокола</t>
  </si>
  <si>
    <t>Содержание автомобильных дорог местного значения в границах Сокольского муниципального округа</t>
  </si>
  <si>
    <t>Ремонт и капитальный ремонт автомобильных дорог общего пользования местного значения, мостов и иных транспортных инженерных сооружений в границах Сокольского муниципального округа</t>
  </si>
  <si>
    <t>"Обеспечение законности, правопорядка и общественной безопасности
 в Сокольском муниципальном округе на 2023-2027 годы"</t>
  </si>
  <si>
    <t>Профилактика правонарушений в Сокольском округе</t>
  </si>
  <si>
    <t>Воссоздание института социальной профилактики и вовлечение общественности в предупреждение правонарушений</t>
  </si>
  <si>
    <t>Проведение анализа состояния наркомании, пьянства, алкоголизма на территории Сокольского округа и результатов проводимых профилактических мероприятий, направленных на совершенствование данной работы</t>
  </si>
  <si>
    <t>Территориальные органы Администрации Сокольского муниципального округа</t>
  </si>
  <si>
    <t>Территориальный орган Администрации Сокольского муниципального округа - "Город Кадников"</t>
  </si>
  <si>
    <t>Резервные фонды Администрации</t>
  </si>
  <si>
    <t>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t>
  </si>
  <si>
    <t>Строительство (реконструкция) автомобильных дорог общего пользования местного значения в целях реализации новых инвестиционных проектов</t>
  </si>
  <si>
    <t>Мероприятие 2.4.1</t>
  </si>
  <si>
    <t>Мероприятие 2.4.2</t>
  </si>
  <si>
    <t>Разработка проектной документации на реконструкцию автомобильной дороги общего пользования местного значения от ул. Ленинградской до Индустриального парка</t>
  </si>
  <si>
    <t>Реконструкция автомобильной дороги общего пользования местного значения от ул. Ленинградской до Индустриального парка</t>
  </si>
  <si>
    <t>Мероприятие 2.3.3</t>
  </si>
  <si>
    <t>Ремонт дорожного покрытия ул. Изюмова в городе Соколе</t>
  </si>
  <si>
    <t>Ремонт дорожного покрытия Парникового переулка в городе Соколе</t>
  </si>
  <si>
    <t>МКУ СМО «Управление строительства и ЖКХ»</t>
  </si>
  <si>
    <t>Мероприятие 2.2.1</t>
  </si>
  <si>
    <t>Мероприятие 2.2.2</t>
  </si>
  <si>
    <t>Ремонт участка автомобильной дороги вдоль ул. Бережок г. Сокола (2 этап)</t>
  </si>
  <si>
    <t>Мероприятие 2.2.3</t>
  </si>
  <si>
    <t>Ремонт участка автомобильной дороги вдоль ул. Бережок г. Сокола (2 этап) (проведение государственной экспертизы)</t>
  </si>
  <si>
    <t xml:space="preserve">Управление образования Сокольского муниципального округа, МО МВД России «Сокольский» (по согласованию) </t>
  </si>
  <si>
    <t>Управление образования Сокольского муниципального округа, 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</si>
  <si>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</si>
  <si>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МО МВД России «Сокольский» (по согласованию), общественные организации (по согласованию), 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</si>
  <si>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</si>
  <si>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Управление образования Сокольского муниципального округа, 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  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</si>
  <si>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 МО МВД России «Сокольский» (по согласованию)</t>
  </si>
  <si>
    <t>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</si>
  <si>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Управление образования Сокольского муниципального округа, комиссия по делам несовершеннолетних и защите их прав</t>
  </si>
  <si>
    <t>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</si>
  <si>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 xml:space="preserve"> Управление образования Сокольского муниципального округа</t>
  </si>
  <si>
    <t>Управление культуры, спорта, молодежной политики и туризма Сокольского муниципального округа</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</si>
  <si>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t>
  </si>
  <si>
    <t>МКУ "Управление ЖКХ г.Сокола"</t>
  </si>
  <si>
    <t>Содержание светофорных объектов</t>
  </si>
  <si>
    <t>Приобретение специализированной техники</t>
  </si>
  <si>
    <t>Обеспечение деятельности муниципальных казенных учреждений округа в части выполнения функций в сфере дорожной деятельности</t>
  </si>
  <si>
    <t>Мероприятие 5.1.</t>
  </si>
  <si>
    <t>Итого</t>
  </si>
  <si>
    <t>Обеспечение деятельности МКУ "Управление ЖКХ г. Сокола"</t>
  </si>
  <si>
    <t>Мероприятие 2.1.4</t>
  </si>
  <si>
    <t>Мероприятие 2.1.5</t>
  </si>
  <si>
    <t xml:space="preserve">бюджет: </t>
  </si>
  <si>
    <t>обл</t>
  </si>
  <si>
    <t>местн</t>
  </si>
  <si>
    <t xml:space="preserve">Изюмова </t>
  </si>
  <si>
    <t>план</t>
  </si>
  <si>
    <t>факт</t>
  </si>
  <si>
    <t>мест</t>
  </si>
  <si>
    <t>Строителей</t>
  </si>
  <si>
    <t>всего</t>
  </si>
  <si>
    <t>Содержание</t>
  </si>
  <si>
    <t>экономия</t>
  </si>
  <si>
    <t>1 этап</t>
  </si>
  <si>
    <t>2 этап</t>
  </si>
  <si>
    <t>3 этап</t>
  </si>
  <si>
    <t>Кредиторская задолженность городских и сельских поселений</t>
  </si>
  <si>
    <t>Ремонт автомобильной дороги общего пользования местного значения по улице Строителей в городе Соколе Вологодской области (1 этап)</t>
  </si>
  <si>
    <t>Ремонт автомобильной дороги общего пользования местного значения по улице Строителей в городе Соколе Вологодской области (2 этап)</t>
  </si>
  <si>
    <t>Ремонт автомобильной дороги общего пользования местного значения по улице Строителей в городе Соколе Вологодской области (3 этап)</t>
  </si>
  <si>
    <t>674,49161+3463,28022</t>
  </si>
  <si>
    <t xml:space="preserve">мы просили </t>
  </si>
  <si>
    <t>86581,68022-86581,66</t>
  </si>
  <si>
    <t>д/б</t>
  </si>
  <si>
    <t>отклонение</t>
  </si>
  <si>
    <t>Местное софинансирование 4,000015028 %</t>
  </si>
  <si>
    <t>областное 95,999984972 %</t>
  </si>
  <si>
    <t>Ремонт дорожного покрытия ул. Каляева в городе Соколе</t>
  </si>
  <si>
    <t>УППСХ СМО</t>
  </si>
  <si>
    <t>Мероприятие 2.2.4</t>
  </si>
  <si>
    <t>1 подпр</t>
  </si>
  <si>
    <t>2 подпр</t>
  </si>
  <si>
    <t>3 подпр</t>
  </si>
  <si>
    <t>бюджет округа</t>
  </si>
  <si>
    <t>обл бюджет</t>
  </si>
  <si>
    <t>итого</t>
  </si>
  <si>
    <t>из Е30 вычла 0,013655</t>
  </si>
  <si>
    <t>Мероприятие 6.1.</t>
  </si>
  <si>
    <t xml:space="preserve">Основное мероприятие 6  </t>
  </si>
  <si>
    <t>территориальный орган Администрации Сокольского муниципального округа "Город Сокол"</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</si>
  <si>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</si>
  <si>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</si>
  <si>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Сокол"</t>
  </si>
  <si>
    <t>Мероприятие 2.2.5</t>
  </si>
  <si>
    <t>Выполнение кадастровых работ по формированию земельного участка (земельных участков) под объектом дорожного хозяйства - автомобильной дорогой д. Обросово - д. Шера с кадастровым номером 35:26:0105021:207</t>
  </si>
  <si>
    <t>Ремонт автомобильной дороги общего пользования местного значения по улице Строителей в городе Соколе Вологодской области</t>
  </si>
  <si>
    <t>Работы по содержанию автомобильных дорог местного значения на территории города Сокола (ул. Советская, ул. Мусинского, въезд на
путепровод через железнодорожные пути на станции Сухона, 
ул. Кирова, ул. Новая,
ул. Архангельская, ул. Орешкова, ул. Шатенево, Станционный переулок, ул. Горького</t>
  </si>
  <si>
    <t>Ремонт участка автомобильной дороги вдоль ул. Бережок г. Сокола (2 этап) (дополнительные работы)</t>
  </si>
  <si>
    <t>Мероприятие 2.2.6</t>
  </si>
  <si>
    <t>Мероприятие 2.2.7</t>
  </si>
  <si>
    <t>Устройство съездов на участке автомобильной дороги вдоль ул. Бережок г. Сокола</t>
  </si>
  <si>
    <t>Мероприятие 2.2.8</t>
  </si>
  <si>
    <t>Оказание услуг строительного контроля</t>
  </si>
  <si>
    <t>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</si>
  <si>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</si>
  <si>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Территориальный орган Администрации Сокольского муниципального округа -  "Город Кадников"</t>
  </si>
  <si>
    <t>Мероприятие 3.6</t>
  </si>
  <si>
    <t>Содержание, комплексное обслуживание и обеспечение функционирования камер видеонаблюдения</t>
  </si>
  <si>
    <t>Управление культуры, спорта, молодежной политики и туризма 
Сокольского муниципального округа</t>
  </si>
  <si>
    <r>
      <t xml:space="preserve">МБ </t>
    </r>
    <r>
      <rPr>
        <sz val="12"/>
        <rFont val="Times New Roman"/>
        <family val="1"/>
        <charset val="204"/>
      </rPr>
      <t>– местный бюджет (бюджет округа);</t>
    </r>
  </si>
  <si>
    <t xml:space="preserve">
Итого по подпрограмме 1</t>
  </si>
  <si>
    <t xml:space="preserve">
Проведение мероприятий по выявлению  семей, склонных к злоупотреблению алкоголем, принимающих наркотические или психоактивные вещества, с целью выявления фактов вовлечения детей и подростков в употребление спиртных напитков, наркотиков и преступную деятельность</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</si>
  <si>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</si>
  <si>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</si>
  <si>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 Управление культуры, спорта, молодежной политики и туризма Сокольского муниципального округа комиссия по делам несовершеннолетних и защите их прав, БУЗ ВО «Сокольская ЦРБ» (по согласованию)</t>
  </si>
  <si>
    <t>"</t>
  </si>
  <si>
    <t>Территориальный орган Администрации Сокольского муниципального округа "Архангельский"</t>
  </si>
  <si>
    <t>Территориальный орган Администрации Сокольского муниципального округа "Биряковский"</t>
  </si>
  <si>
    <t>Территориальный орган Администрации Сокольского муниципального округа "Воробьевский"</t>
  </si>
  <si>
    <t>Территориальный орган Администрации Сокольского муниципального округа "Двиницкий"</t>
  </si>
  <si>
    <t>Территориальный орган Администрации Сокольского муниципального округа "Пельшемский"</t>
  </si>
  <si>
    <t>Территориальный орган Администрации Сокольского муниципального округа "Пригородный"</t>
  </si>
  <si>
    <t>Территориальный орган Администрации Сокольского муниципального округа "Чучковский"</t>
  </si>
  <si>
    <t>Мероприятие 2.1.6</t>
  </si>
  <si>
    <t>Мероприятие 2.3.4</t>
  </si>
  <si>
    <t>Ремонт дорожного покрытия участка автодороги "Проезд по д. Большие Озерки"</t>
  </si>
  <si>
    <t>Мероприятие 2.2.9</t>
  </si>
  <si>
    <t>Мероприятие 2.2.10</t>
  </si>
  <si>
    <t>Мероприятие 2.2.11</t>
  </si>
  <si>
    <t>Мероприятие 2.2.12</t>
  </si>
  <si>
    <t>Мероприятие 2.2.13</t>
  </si>
  <si>
    <t>Мероприятие 2.2.14</t>
  </si>
  <si>
    <t>Мероприятие 2.2.15</t>
  </si>
  <si>
    <t>Основное мероприятие 5</t>
  </si>
  <si>
    <t>Мероприятие 2.2.16</t>
  </si>
  <si>
    <t>Мероприятие 2.2.17</t>
  </si>
  <si>
    <t>Мероприятие 2.2.18</t>
  </si>
  <si>
    <t>Мероприятие 2.2.19</t>
  </si>
  <si>
    <t>Мероприятие 2.2.20</t>
  </si>
  <si>
    <t>Мероприятие 2.2.21</t>
  </si>
  <si>
    <t>Выполнение кадастровых работ 
по исправлению реестровой ошибки в границах земельных участков с КН 35:26:0105018:74, 35:26:0105018:75, 35:26:0105018:76
для формирования земельного участка под объектом дорожного хозяйства - автомобильной дорогой д. Обросово - д. Шера с кадастровым номером 35:26:0105021:207</t>
  </si>
  <si>
    <t>Выполнение кадастровых работ в отношении объекта дорожного хозяйства - автомобильной дороги Воробьево-Семакино</t>
  </si>
  <si>
    <t>Выполнение кадастровых работ в отношении  объекта дорожного хозяйства – автомобильной дороги проезд по д. Слобода</t>
  </si>
  <si>
    <t>Выполнение кадастровых работ в отношении объекта дорожного хозяйства - автомобильной дороги подъезд к д. Медведково</t>
  </si>
  <si>
    <t>Выполнение кадастровых работ 
по исправлению реестровой ошибки и формированию земельного участка под объектом дорожного хозяйства - автомобильной дорогой участок дороги, берущий начало у развилки дорог, ведущих к населенным пунктам Пятино и Окулиха, заканчивающийся в точке развилки дорог, ведущих к населенным пунктам Большой Двор и Шера (кадастровый номер 35:26:0105030:50)</t>
  </si>
  <si>
    <t>Выполнение кадастровых работ в отношении объекта дорожного хозяйства - автомобильной дороги проезд по д. Оларево</t>
  </si>
  <si>
    <t>Разработка сметной документации на ремонт участка автомобильной дороги подъезд к д. Курилово, д. Гоголицыно, д. Корякино от автомобильной дороги подъезд к д. Мочалово через деревни Малые Озерки и Большие Озерки</t>
  </si>
  <si>
    <r>
      <t xml:space="preserve">Подпрограмма 4. </t>
    </r>
    <r>
      <rPr>
        <b/>
        <sz val="12"/>
        <color indexed="8"/>
        <rFont val="Times New Roman"/>
        <family val="1"/>
        <charset val="204"/>
      </rPr>
      <t>Предупреждение и профилактика терроризма и экстремизма на объектах с массовым пребыванием людей</t>
    </r>
  </si>
  <si>
    <t>Проведение анализа состояния объектов, находящихся в муниципальной собственности или в ведении  органов  местного самоуправления, подведомственных Управлению культуры, спорта, молодежной политики и туризма и Управлению образования  Сокольского округа актуализация   паспортов безопасности в установленном порядке</t>
  </si>
  <si>
    <t>Управление образования Сокольского муниципального района</t>
  </si>
  <si>
    <t>Управление культуры, спорта, молодёжной политики и туризма Сокольского муниципального округа</t>
  </si>
  <si>
    <t>Оснащение системой экстренного оповещения при угрозе возникновения или возникновении чрезвычайной ситуации</t>
  </si>
  <si>
    <t>Ежегодный  анализ  результатов проводимых профилактических мероприятий, направленных на совершенствование данной работы путем  проведения внутриобъектовых тренировок по проверке  антитеррористической защищенности объекта</t>
  </si>
  <si>
    <t>Проведение совместных с отделом  по делам гражданской обороны, предупреждения  и ликвидации чрезвычайных ситуаций  и обеспечения  безопасности населения Администрации Сокольского муниципального округа тренировок по проверке  антитеррористической защищенности объектов, согласно плана</t>
  </si>
  <si>
    <t>Итого по подпрограмме 4</t>
  </si>
  <si>
    <t>Ремонт автомобильных дорог местного значения</t>
  </si>
  <si>
    <t>Разработка проектной документации на капитальный ремонт моста через р. Содима на ул. Розы Люксембург км 0+850 в г. Кадников</t>
  </si>
  <si>
    <t>Мероприятие 2.2.22</t>
  </si>
  <si>
    <t>Проведение мероприятий по антитеррористической защищенности мест массового пребывания людей</t>
  </si>
  <si>
    <t>Мероприятие 3.7</t>
  </si>
  <si>
    <t>Территориальный орган Администрации Сокольского муниципального округа  "Архангельский"</t>
  </si>
  <si>
    <t>Мероприятие 2.1.7</t>
  </si>
  <si>
    <t>Приобретение специализированной техники для содержания улично-дорожной сети</t>
  </si>
  <si>
    <t>Мероприятие 6.2.</t>
  </si>
  <si>
    <t>Проверка сметной стоимости, оказание услуг строительного контроля, поставка остановочных комплексов</t>
  </si>
  <si>
    <t>"Ремонт дорожного покрытия ул. Некрасова в городе Соколе"</t>
  </si>
  <si>
    <t>"Ремонт дорожного покрытия ул. Архангельская в городе Соколе"</t>
  </si>
  <si>
    <t>Мероприятие 2.1.8</t>
  </si>
  <si>
    <t>Мероприятие 2.1.9</t>
  </si>
  <si>
    <t>Выполнение работ по содержанию автомобильных дорог общего пользования местного значения</t>
  </si>
  <si>
    <t>"Ремонт дорожного покрытия ул. Железнодорожная , ул. Бумажников, ул. Площадь Свободы, ул. Ленинградская, ул. Махреньга в городе Соколе (Северный подъезд)"</t>
  </si>
  <si>
    <t>Мероприятие 2.1.3</t>
  </si>
  <si>
    <t>Мероприятие 2.1.3.1.</t>
  </si>
  <si>
    <t>Мероприятие 2.1.3.2.</t>
  </si>
  <si>
    <t>Мероприятие 2.1.3.3.</t>
  </si>
  <si>
    <t>Мероприятие 2.6</t>
  </si>
  <si>
    <t>Создание и (или) ремонт источников наружного водоснабжени для забора воды в целях пожаротушения</t>
  </si>
  <si>
    <t>Мероприятие 2.1.10.</t>
  </si>
  <si>
    <t>"Ремонт тротуара на ул. Беляева в городе Соколе"</t>
  </si>
  <si>
    <t>МКУ СМО "Управление строительства и ЖКХ"</t>
  </si>
  <si>
    <t xml:space="preserve">Проведение мероприятий, направленных на профилактику правонарушений и различных видов мошенничеств </t>
  </si>
  <si>
    <t>Ремонт дорожного покрытия участка ул. Советская в городе Соколе</t>
  </si>
  <si>
    <t>Ремонт дорожного покрытия ул. Свердловская в городе Соколе</t>
  </si>
  <si>
    <t xml:space="preserve">    "Приложение 4 к Программе</t>
  </si>
  <si>
    <t>Мероприятие 1.5</t>
  </si>
  <si>
    <t xml:space="preserve">"Восстановление профиля проезжей части с добавлением органоминеральной смеси на автодороге проезд по д.Слобода с км 1+000 по 1+170 в Сокольском округе Вологодской области" </t>
  </si>
  <si>
    <t>Мероприятие 2.1.11.</t>
  </si>
  <si>
    <t>"Ремонт тротуара на ул. Калинина в городе Соколе"</t>
  </si>
  <si>
    <t>Мероприятие 2.1.12.</t>
  </si>
  <si>
    <t>Осуществление дорожной деятельности, в отношении автомобильных дорог общего пользования местного значения</t>
  </si>
  <si>
    <t xml:space="preserve">Мероприятие 2.1.13. </t>
  </si>
  <si>
    <t>«Ремонт подъезда к Комплексу по переработке отходов с мусоросортировочным комплексом и площадкой компостирования на территории Сокольского муниципального округа»</t>
  </si>
  <si>
    <t>Выполнение работ по комплексному обследованию дорог общего пользования местного значения на территории Сокольского муниципального округа Вологодскойобласти (диагностика и паспортизация)</t>
  </si>
  <si>
    <t>Выполнение работ по разработке графических схем расположения автомобильных дорог и земельных участков полосы отвода на местности</t>
  </si>
  <si>
    <t>Разработка программы комплексного развития транспортной инфраструктуры Сокольского муниципального округа</t>
  </si>
  <si>
    <t>Ремонт подъезда к д. Навалкино</t>
  </si>
  <si>
    <t>Ремонт участка автомобильной дороги Петровское-Окуловское</t>
  </si>
  <si>
    <t>Ремонт проезда по д. Марковское (участок дороги по улице Южная)</t>
  </si>
  <si>
    <t>Ремонт участка автомобильной дороги проезд по д. Обросово</t>
  </si>
  <si>
    <t>Мероприятие 1.1.1</t>
  </si>
  <si>
    <t>Мероприятие 1.1.2</t>
  </si>
  <si>
    <t>Мероприятие 1.1.3</t>
  </si>
  <si>
    <t>к постановлению  Администрации округа</t>
  </si>
  <si>
    <t>от 14.11.2024 № 1188</t>
  </si>
  <si>
    <t xml:space="preserve"> Приложение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</si>
</sst>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
    <numFmt numFmtId="166" formatCode="#,##0.00000"/>
  </numFmts>
  <fonts count="17" x14ac:knownFonts="1">
    <font>
      <sz val="11"/>
      <color theme="1"/>
      <name val="Calibri"/>
      <family val="2"/>
      <charset val="204"/>
      <scheme val="minor"/>
    </font>
    <font>
      <sz val="12"/>
      <name val="Times New Roman"/>
      <family val="1"/>
      <charset val="204"/>
    </font>
    <font>
      <sz val="13"/>
      <name val="Times New Roman"/>
      <family val="1"/>
      <charset val="204"/>
    </font>
    <font>
      <b/>
      <sz val="12"/>
      <color indexed="8"/>
      <name val="Times New Roman"/>
      <family val="1"/>
      <charset val="204"/>
    </font>
    <font>
      <b/>
      <sz val="12"/>
      <name val="Times New Roman"/>
      <family val="1"/>
      <charset val="204"/>
    </font>
    <font>
      <b/>
      <sz val="11"/>
      <color theme="1"/>
      <name val="Calibri"/>
      <family val="2"/>
      <charset val="204"/>
      <scheme val="minor"/>
    </font>
    <font>
      <sz val="11"/>
      <color rgb="FFFF0000"/>
      <name val="Calibri"/>
      <family val="2"/>
      <charset val="204"/>
      <scheme val="minor"/>
    </font>
    <font>
      <sz val="11"/>
      <name val="Calibri"/>
      <family val="2"/>
      <charset val="204"/>
      <scheme val="minor"/>
    </font>
    <font>
      <b/>
      <sz val="12"/>
      <color theme="1"/>
      <name val="Calibri"/>
      <family val="2"/>
      <charset val="204"/>
      <scheme val="minor"/>
    </font>
    <font>
      <b/>
      <sz val="11"/>
      <name val="Calibri"/>
      <family val="2"/>
      <charset val="204"/>
      <scheme val="minor"/>
    </font>
    <font>
      <sz val="14"/>
      <color theme="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
      <sz val="12"/>
      <color indexed="8"/>
      <name val="Times New Roman"/>
      <family val="1"/>
      <charset val="204"/>
    </font>
    <font>
      <b/>
      <sz val="11"/>
      <color indexed="8"/>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4" tint="0.39997558519241921"/>
        <bgColor indexed="64"/>
      </patternFill>
    </fill>
  </fills>
  <borders count="17">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201">
    <xf numFmtId="0" fontId="0" fillId="0" borderId="0" xfId="0"/>
    <xf numFmtId="0" fontId="0" fillId="0" borderId="0" xfId="0" applyFill="1"/>
    <xf numFmtId="0" fontId="7" fillId="0" borderId="0" xfId="0" applyFont="1" applyFill="1"/>
    <xf numFmtId="0" fontId="8" fillId="0" borderId="0" xfId="0" applyFont="1" applyFill="1"/>
    <xf numFmtId="0" fontId="5" fillId="0" borderId="0" xfId="0" applyFont="1" applyFill="1"/>
    <xf numFmtId="0" fontId="0" fillId="0" borderId="0" xfId="0" applyFont="1" applyFill="1"/>
    <xf numFmtId="0" fontId="0" fillId="0" borderId="1" xfId="0" applyFill="1" applyBorder="1"/>
    <xf numFmtId="0" fontId="0" fillId="0" borderId="0" xfId="0" applyFill="1" applyBorder="1"/>
    <xf numFmtId="0" fontId="0" fillId="0" borderId="2" xfId="0" applyFill="1" applyBorder="1"/>
    <xf numFmtId="0" fontId="0" fillId="0" borderId="0" xfId="0" applyFont="1" applyFill="1" applyAlignment="1">
      <alignment horizontal="center"/>
    </xf>
    <xf numFmtId="0" fontId="0" fillId="0" borderId="0" xfId="0" applyFont="1" applyFill="1" applyAlignment="1">
      <alignment horizontal="left"/>
    </xf>
    <xf numFmtId="0" fontId="9" fillId="0" borderId="0" xfId="0" applyFont="1" applyFill="1"/>
    <xf numFmtId="0" fontId="0" fillId="2" borderId="0" xfId="0" applyFill="1"/>
    <xf numFmtId="0" fontId="10" fillId="0" borderId="0" xfId="0" applyFont="1"/>
    <xf numFmtId="2" fontId="10" fillId="0" borderId="0" xfId="0" applyNumberFormat="1" applyFont="1"/>
    <xf numFmtId="165" fontId="10" fillId="0" borderId="0" xfId="0" applyNumberFormat="1" applyFont="1"/>
    <xf numFmtId="2" fontId="10" fillId="0" borderId="3" xfId="0" applyNumberFormat="1" applyFont="1" applyBorder="1"/>
    <xf numFmtId="165" fontId="10" fillId="0" borderId="3" xfId="0" applyNumberFormat="1" applyFont="1" applyBorder="1"/>
    <xf numFmtId="2" fontId="10" fillId="0" borderId="3" xfId="0" applyNumberFormat="1" applyFont="1" applyBorder="1" applyAlignment="1">
      <alignment horizontal="center"/>
    </xf>
    <xf numFmtId="0" fontId="10" fillId="0" borderId="3" xfId="0" applyFont="1" applyBorder="1"/>
    <xf numFmtId="0" fontId="10" fillId="0" borderId="3" xfId="0" applyFont="1" applyBorder="1" applyAlignment="1">
      <alignment horizontal="center"/>
    </xf>
    <xf numFmtId="165" fontId="0" fillId="0" borderId="0" xfId="0" applyNumberFormat="1"/>
    <xf numFmtId="2" fontId="10" fillId="0" borderId="0" xfId="0" applyNumberFormat="1" applyFont="1" applyAlignment="1">
      <alignment horizontal="center"/>
    </xf>
    <xf numFmtId="0" fontId="10" fillId="0" borderId="3" xfId="0" applyFont="1" applyBorder="1" applyAlignment="1">
      <alignment horizontal="right"/>
    </xf>
    <xf numFmtId="0" fontId="0" fillId="2" borderId="0" xfId="0" applyFill="1" applyAlignment="1">
      <alignment horizontal="right"/>
    </xf>
    <xf numFmtId="0" fontId="0" fillId="2" borderId="0" xfId="0" applyFill="1" applyAlignment="1">
      <alignment horizontal="left"/>
    </xf>
    <xf numFmtId="0" fontId="6" fillId="0" borderId="0" xfId="0" applyFont="1"/>
    <xf numFmtId="2" fontId="10" fillId="0" borderId="3" xfId="0" applyNumberFormat="1" applyFont="1" applyFill="1" applyBorder="1" applyAlignment="1">
      <alignment horizontal="center"/>
    </xf>
    <xf numFmtId="0" fontId="10" fillId="0" borderId="3" xfId="0" applyFont="1" applyFill="1" applyBorder="1" applyAlignment="1">
      <alignment horizontal="center"/>
    </xf>
    <xf numFmtId="0" fontId="0" fillId="3" borderId="0" xfId="0" applyFill="1"/>
    <xf numFmtId="165" fontId="10" fillId="0" borderId="3" xfId="0" applyNumberFormat="1" applyFont="1" applyFill="1" applyBorder="1" applyAlignment="1">
      <alignment horizontal="center"/>
    </xf>
    <xf numFmtId="165" fontId="10" fillId="3" borderId="0" xfId="0" applyNumberFormat="1" applyFont="1" applyFill="1" applyAlignment="1">
      <alignment horizontal="center"/>
    </xf>
    <xf numFmtId="0" fontId="10" fillId="0" borderId="0" xfId="0" applyFont="1" applyAlignment="1">
      <alignment horizontal="justify"/>
    </xf>
    <xf numFmtId="0" fontId="11" fillId="0" borderId="0" xfId="0" applyFont="1" applyAlignment="1">
      <alignment horizontal="justify"/>
    </xf>
    <xf numFmtId="165" fontId="10" fillId="0" borderId="0" xfId="0" applyNumberFormat="1" applyFont="1" applyFill="1" applyAlignment="1">
      <alignment horizontal="center"/>
    </xf>
    <xf numFmtId="0" fontId="0" fillId="4" borderId="0" xfId="0" applyFill="1" applyBorder="1"/>
    <xf numFmtId="2" fontId="10" fillId="4" borderId="0" xfId="0" applyNumberFormat="1" applyFont="1" applyFill="1" applyBorder="1" applyAlignment="1">
      <alignment horizontal="center"/>
    </xf>
    <xf numFmtId="0" fontId="10" fillId="4" borderId="0" xfId="0" applyFont="1" applyFill="1" applyBorder="1" applyAlignment="1">
      <alignment horizontal="center"/>
    </xf>
    <xf numFmtId="0" fontId="0" fillId="0" borderId="0" xfId="0" applyBorder="1"/>
    <xf numFmtId="165" fontId="6" fillId="0" borderId="0" xfId="0" applyNumberFormat="1" applyFont="1" applyAlignment="1">
      <alignment horizontal="center"/>
    </xf>
    <xf numFmtId="0" fontId="10" fillId="5" borderId="3" xfId="0" applyFont="1" applyFill="1" applyBorder="1" applyAlignment="1">
      <alignment horizontal="center"/>
    </xf>
    <xf numFmtId="0" fontId="0" fillId="0" borderId="0" xfId="0" applyAlignment="1">
      <alignment horizontal="right"/>
    </xf>
    <xf numFmtId="0" fontId="0" fillId="5" borderId="0" xfId="0" applyFill="1"/>
    <xf numFmtId="0" fontId="7" fillId="0" borderId="0" xfId="0" applyFont="1" applyFill="1" applyProtection="1"/>
    <xf numFmtId="0" fontId="0" fillId="0" borderId="0" xfId="0" applyFont="1" applyFill="1" applyAlignment="1" applyProtection="1">
      <alignment horizontal="left"/>
    </xf>
    <xf numFmtId="0" fontId="0" fillId="0" borderId="0" xfId="0" applyFont="1" applyFill="1" applyAlignment="1" applyProtection="1">
      <alignment horizontal="center"/>
    </xf>
    <xf numFmtId="0" fontId="0" fillId="0" borderId="0" xfId="0" applyFont="1" applyFill="1" applyProtection="1"/>
    <xf numFmtId="0" fontId="11" fillId="0" borderId="0" xfId="0" applyFont="1" applyFill="1" applyAlignment="1" applyProtection="1">
      <alignment horizontal="right"/>
      <protection locked="0"/>
    </xf>
    <xf numFmtId="0" fontId="1" fillId="0" borderId="0" xfId="0" applyFont="1" applyFill="1" applyAlignment="1" applyProtection="1">
      <alignment horizontal="right"/>
      <protection locked="0"/>
    </xf>
    <xf numFmtId="0" fontId="7" fillId="0" borderId="0" xfId="0" applyFont="1" applyFill="1" applyProtection="1">
      <protection locked="0"/>
    </xf>
    <xf numFmtId="0" fontId="9" fillId="0" borderId="0" xfId="0" applyFont="1" applyFill="1" applyProtection="1">
      <protection locked="0"/>
    </xf>
    <xf numFmtId="0" fontId="0" fillId="0" borderId="0" xfId="0" applyFont="1" applyFill="1" applyAlignment="1" applyProtection="1">
      <alignment horizontal="left"/>
      <protection locked="0"/>
    </xf>
    <xf numFmtId="0" fontId="0" fillId="0" borderId="0" xfId="0" applyFont="1" applyFill="1" applyAlignment="1" applyProtection="1">
      <alignment horizontal="center"/>
      <protection locked="0"/>
    </xf>
    <xf numFmtId="0" fontId="0" fillId="0" borderId="0" xfId="0" applyFont="1" applyFill="1" applyProtection="1">
      <protection locked="0"/>
    </xf>
    <xf numFmtId="165" fontId="7" fillId="0" borderId="0" xfId="0" applyNumberFormat="1" applyFont="1" applyFill="1" applyProtection="1">
      <protection locked="0"/>
    </xf>
    <xf numFmtId="0" fontId="5" fillId="0" borderId="0" xfId="0" applyFont="1" applyFill="1" applyProtection="1">
      <protection locked="0"/>
    </xf>
    <xf numFmtId="166" fontId="13" fillId="0" borderId="0" xfId="0" applyNumberFormat="1" applyFont="1" applyFill="1" applyProtection="1">
      <protection locked="0"/>
    </xf>
    <xf numFmtId="0" fontId="0" fillId="0" borderId="0" xfId="0" applyFill="1" applyProtection="1">
      <protection locked="0"/>
    </xf>
    <xf numFmtId="0" fontId="0" fillId="0" borderId="1" xfId="0" applyFill="1" applyBorder="1" applyProtection="1">
      <protection locked="0"/>
    </xf>
    <xf numFmtId="0" fontId="0" fillId="0" borderId="0" xfId="0" applyFill="1" applyBorder="1" applyProtection="1">
      <protection locked="0"/>
    </xf>
    <xf numFmtId="0" fontId="0" fillId="0" borderId="2" xfId="0" applyFill="1" applyBorder="1" applyProtection="1">
      <protection locked="0"/>
    </xf>
    <xf numFmtId="165" fontId="0" fillId="0" borderId="0" xfId="0" applyNumberFormat="1" applyFill="1" applyProtection="1">
      <protection locked="0"/>
    </xf>
    <xf numFmtId="0" fontId="8" fillId="0" borderId="0" xfId="0" applyFont="1" applyFill="1" applyProtection="1">
      <protection locked="0"/>
    </xf>
    <xf numFmtId="164" fontId="0" fillId="0" borderId="0" xfId="0" applyNumberFormat="1" applyFill="1" applyProtection="1">
      <protection locked="0"/>
    </xf>
    <xf numFmtId="0" fontId="11" fillId="0" borderId="0" xfId="0" applyFont="1" applyFill="1" applyAlignment="1" applyProtection="1">
      <alignment horizontal="right"/>
      <protection locked="0"/>
    </xf>
    <xf numFmtId="0" fontId="0" fillId="0" borderId="0" xfId="0" applyFill="1" applyAlignment="1" applyProtection="1">
      <alignment horizontal="center" vertical="center"/>
      <protection locked="0"/>
    </xf>
    <xf numFmtId="0" fontId="0" fillId="0" borderId="0" xfId="0" applyFill="1" applyAlignment="1">
      <alignment horizontal="center" vertical="center"/>
    </xf>
    <xf numFmtId="0" fontId="0" fillId="0" borderId="0" xfId="0" applyFont="1" applyFill="1" applyAlignment="1">
      <alignment horizontal="center" vertical="center"/>
    </xf>
    <xf numFmtId="0" fontId="11" fillId="0" borderId="0" xfId="0" applyFont="1" applyFill="1" applyAlignment="1" applyProtection="1">
      <alignment horizontal="right"/>
      <protection locked="0"/>
    </xf>
    <xf numFmtId="0" fontId="7" fillId="4" borderId="0" xfId="0" applyFont="1" applyFill="1" applyAlignment="1" applyProtection="1">
      <alignment horizontal="left"/>
      <protection locked="0"/>
    </xf>
    <xf numFmtId="0" fontId="7" fillId="4" borderId="0" xfId="0" applyFont="1" applyFill="1" applyAlignment="1" applyProtection="1">
      <alignment horizontal="center"/>
      <protection locked="0"/>
    </xf>
    <xf numFmtId="0" fontId="7" fillId="4" borderId="0" xfId="0" applyFont="1" applyFill="1" applyProtection="1">
      <protection locked="0"/>
    </xf>
    <xf numFmtId="0" fontId="0" fillId="4" borderId="0" xfId="0" applyFont="1" applyFill="1" applyAlignment="1" applyProtection="1">
      <alignment horizontal="left"/>
      <protection locked="0"/>
    </xf>
    <xf numFmtId="0" fontId="0" fillId="4" borderId="0" xfId="0" applyFont="1" applyFill="1" applyAlignment="1" applyProtection="1">
      <alignment horizontal="center"/>
      <protection locked="0"/>
    </xf>
    <xf numFmtId="0" fontId="0" fillId="4" borderId="0" xfId="0" applyFont="1" applyFill="1" applyProtection="1">
      <protection locked="0"/>
    </xf>
    <xf numFmtId="165" fontId="7" fillId="4" borderId="0" xfId="0" applyNumberFormat="1" applyFont="1" applyFill="1" applyProtection="1">
      <protection locked="0"/>
    </xf>
    <xf numFmtId="165" fontId="0" fillId="4" borderId="0" xfId="0" applyNumberFormat="1" applyFont="1" applyFill="1" applyProtection="1">
      <protection locked="0"/>
    </xf>
    <xf numFmtId="166" fontId="7" fillId="4" borderId="0" xfId="0" applyNumberFormat="1" applyFont="1" applyFill="1" applyProtection="1">
      <protection locked="0"/>
    </xf>
    <xf numFmtId="166" fontId="0" fillId="4" borderId="0" xfId="0" applyNumberFormat="1" applyFont="1" applyFill="1" applyProtection="1">
      <protection locked="0"/>
    </xf>
    <xf numFmtId="0" fontId="12" fillId="4" borderId="3" xfId="0" applyFont="1" applyFill="1" applyBorder="1" applyAlignment="1" applyProtection="1">
      <alignment horizontal="center" vertical="center" wrapText="1"/>
      <protection locked="0"/>
    </xf>
    <xf numFmtId="165" fontId="12" fillId="4" borderId="3" xfId="0" applyNumberFormat="1" applyFont="1" applyFill="1" applyBorder="1" applyAlignment="1" applyProtection="1">
      <alignment horizontal="center" vertical="center" wrapText="1"/>
      <protection locked="0"/>
    </xf>
    <xf numFmtId="165" fontId="0" fillId="4" borderId="3" xfId="0" applyNumberFormat="1" applyFont="1" applyFill="1" applyBorder="1" applyProtection="1">
      <protection locked="0"/>
    </xf>
    <xf numFmtId="164" fontId="12" fillId="4" borderId="3" xfId="0" applyNumberFormat="1" applyFont="1" applyFill="1" applyBorder="1" applyAlignment="1" applyProtection="1">
      <alignment horizontal="center" vertical="center" wrapText="1"/>
      <protection locked="0"/>
    </xf>
    <xf numFmtId="164" fontId="9" fillId="0" borderId="0" xfId="0" applyNumberFormat="1" applyFont="1" applyFill="1" applyProtection="1">
      <protection locked="0"/>
    </xf>
    <xf numFmtId="0" fontId="1" fillId="0" borderId="4"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1" fillId="0" borderId="0" xfId="0" applyFont="1" applyFill="1" applyAlignment="1" applyProtection="1">
      <alignment horizontal="right" wrapText="1"/>
      <protection locked="0"/>
    </xf>
    <xf numFmtId="0" fontId="11" fillId="0" borderId="0" xfId="0" applyFont="1" applyFill="1" applyAlignment="1" applyProtection="1">
      <alignment horizontal="right"/>
      <protection locked="0"/>
    </xf>
    <xf numFmtId="0" fontId="1" fillId="0" borderId="3" xfId="0" applyFont="1" applyFill="1" applyBorder="1" applyAlignment="1" applyProtection="1">
      <alignment horizontal="center" vertical="center" wrapText="1"/>
    </xf>
    <xf numFmtId="0" fontId="11" fillId="0" borderId="0" xfId="0" applyFont="1" applyFill="1" applyAlignment="1" applyProtection="1">
      <alignment wrapText="1"/>
      <protection locked="0"/>
    </xf>
    <xf numFmtId="0" fontId="11" fillId="0" borderId="0" xfId="0" applyFont="1" applyFill="1" applyAlignment="1" applyProtection="1">
      <protection locked="0"/>
    </xf>
    <xf numFmtId="164" fontId="11" fillId="0" borderId="3" xfId="0" applyNumberFormat="1" applyFont="1" applyFill="1" applyBorder="1" applyAlignment="1" applyProtection="1">
      <alignment horizontal="center" vertical="center" wrapText="1"/>
    </xf>
    <xf numFmtId="164" fontId="1" fillId="0" borderId="3" xfId="0" applyNumberFormat="1" applyFont="1" applyFill="1" applyBorder="1" applyAlignment="1" applyProtection="1">
      <alignment horizontal="center" vertical="center" wrapText="1"/>
    </xf>
    <xf numFmtId="164" fontId="11" fillId="0" borderId="3" xfId="0" applyNumberFormat="1" applyFont="1" applyFill="1" applyBorder="1" applyAlignment="1" applyProtection="1">
      <alignment horizontal="center" vertical="center" wrapText="1"/>
      <protection locked="0"/>
    </xf>
    <xf numFmtId="164" fontId="1" fillId="0" borderId="3" xfId="0" applyNumberFormat="1" applyFont="1" applyFill="1" applyBorder="1" applyAlignment="1" applyProtection="1">
      <alignment horizontal="center" vertical="center" wrapText="1"/>
      <protection locked="0"/>
    </xf>
    <xf numFmtId="0" fontId="12" fillId="0" borderId="3" xfId="0" applyFont="1" applyFill="1" applyBorder="1" applyAlignment="1" applyProtection="1">
      <alignment horizontal="center" vertical="center" wrapText="1"/>
    </xf>
    <xf numFmtId="164" fontId="12" fillId="0" borderId="3" xfId="0" applyNumberFormat="1" applyFont="1" applyFill="1" applyBorder="1" applyAlignment="1" applyProtection="1">
      <alignment horizontal="center" vertical="center" wrapText="1"/>
    </xf>
    <xf numFmtId="164" fontId="4" fillId="0" borderId="3" xfId="0" applyNumberFormat="1" applyFont="1" applyFill="1" applyBorder="1" applyAlignment="1" applyProtection="1">
      <alignment horizontal="center" vertical="center" wrapText="1"/>
    </xf>
    <xf numFmtId="165" fontId="11" fillId="0" borderId="3" xfId="0" applyNumberFormat="1" applyFont="1" applyFill="1" applyBorder="1" applyAlignment="1" applyProtection="1">
      <alignment horizontal="center" vertical="center" wrapText="1"/>
    </xf>
    <xf numFmtId="165" fontId="1" fillId="0" borderId="3" xfId="0" applyNumberFormat="1" applyFont="1" applyFill="1" applyBorder="1" applyAlignment="1" applyProtection="1">
      <alignment horizontal="center" vertical="center" wrapText="1"/>
    </xf>
    <xf numFmtId="165" fontId="1" fillId="0" borderId="3" xfId="0" applyNumberFormat="1" applyFont="1" applyFill="1" applyBorder="1" applyAlignment="1" applyProtection="1">
      <alignment horizontal="center" vertical="center" wrapText="1"/>
      <protection locked="0"/>
    </xf>
    <xf numFmtId="165" fontId="11" fillId="0" borderId="3" xfId="0" applyNumberFormat="1" applyFont="1" applyFill="1" applyBorder="1" applyAlignment="1" applyProtection="1">
      <alignment horizontal="center" vertical="center" wrapText="1"/>
      <protection locked="0"/>
    </xf>
    <xf numFmtId="165" fontId="1" fillId="0" borderId="6" xfId="0" applyNumberFormat="1" applyFont="1" applyFill="1" applyBorder="1" applyAlignment="1" applyProtection="1">
      <alignment horizontal="center" vertical="center" wrapText="1"/>
    </xf>
    <xf numFmtId="166" fontId="1" fillId="0" borderId="3" xfId="0" applyNumberFormat="1" applyFont="1" applyFill="1" applyBorder="1" applyAlignment="1">
      <alignment horizontal="center" vertical="center" wrapText="1"/>
    </xf>
    <xf numFmtId="165" fontId="1" fillId="0" borderId="4" xfId="0" applyNumberFormat="1" applyFont="1" applyFill="1" applyBorder="1" applyAlignment="1" applyProtection="1">
      <alignment horizontal="center" vertical="center" wrapText="1"/>
    </xf>
    <xf numFmtId="165" fontId="11" fillId="0" borderId="4" xfId="0" applyNumberFormat="1" applyFont="1" applyFill="1" applyBorder="1" applyAlignment="1" applyProtection="1">
      <alignment horizontal="center" vertical="center" wrapText="1"/>
    </xf>
    <xf numFmtId="166" fontId="11" fillId="0" borderId="3" xfId="0" applyNumberFormat="1" applyFont="1" applyFill="1" applyBorder="1" applyAlignment="1">
      <alignment horizontal="center" vertical="top" wrapText="1"/>
    </xf>
    <xf numFmtId="0" fontId="4" fillId="0" borderId="3" xfId="0" applyFont="1" applyFill="1" applyBorder="1" applyAlignment="1" applyProtection="1">
      <alignment horizontal="center" vertical="center" wrapText="1"/>
    </xf>
    <xf numFmtId="165" fontId="4" fillId="0" borderId="3" xfId="0" applyNumberFormat="1" applyFont="1" applyFill="1" applyBorder="1" applyAlignment="1" applyProtection="1">
      <alignment horizontal="center" vertical="center" wrapText="1"/>
    </xf>
    <xf numFmtId="165" fontId="12" fillId="0" borderId="3" xfId="0" applyNumberFormat="1"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4" fontId="12" fillId="0" borderId="4" xfId="0" applyNumberFormat="1" applyFont="1" applyFill="1" applyBorder="1" applyAlignment="1" applyProtection="1">
      <alignment horizontal="center" vertical="center" wrapText="1"/>
    </xf>
    <xf numFmtId="0" fontId="15" fillId="0" borderId="3" xfId="0" applyFont="1" applyFill="1" applyBorder="1" applyAlignment="1">
      <alignment horizontal="center" vertical="center" wrapText="1"/>
    </xf>
    <xf numFmtId="164" fontId="15" fillId="0" borderId="3" xfId="0" applyNumberFormat="1" applyFont="1" applyFill="1" applyBorder="1" applyAlignment="1">
      <alignment horizontal="center" vertical="center" wrapText="1"/>
    </xf>
    <xf numFmtId="164" fontId="15" fillId="0" borderId="3" xfId="0" applyNumberFormat="1" applyFont="1" applyFill="1" applyBorder="1" applyAlignment="1" applyProtection="1">
      <alignment horizontal="center" vertical="center" wrapText="1"/>
      <protection locked="0"/>
    </xf>
    <xf numFmtId="0" fontId="3" fillId="0" borderId="3" xfId="0"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16" xfId="0" applyNumberFormat="1" applyFont="1" applyFill="1" applyBorder="1" applyAlignment="1">
      <alignment horizontal="center" vertical="center" wrapText="1"/>
    </xf>
    <xf numFmtId="0" fontId="4" fillId="0" borderId="6" xfId="0" applyFont="1" applyFill="1" applyBorder="1" applyAlignment="1" applyProtection="1">
      <alignment horizontal="center" vertical="center" wrapText="1"/>
    </xf>
    <xf numFmtId="164" fontId="4" fillId="0" borderId="6" xfId="0" applyNumberFormat="1" applyFont="1" applyFill="1" applyBorder="1" applyAlignment="1" applyProtection="1">
      <alignment horizontal="center" vertical="center" wrapText="1"/>
    </xf>
    <xf numFmtId="164" fontId="12" fillId="0" borderId="6" xfId="0" applyNumberFormat="1" applyFont="1" applyFill="1" applyBorder="1" applyAlignment="1" applyProtection="1">
      <alignment horizontal="center" vertical="center" wrapText="1"/>
    </xf>
    <xf numFmtId="0" fontId="7" fillId="0" borderId="0" xfId="0" applyFont="1" applyFill="1" applyAlignment="1" applyProtection="1">
      <alignment horizontal="left"/>
    </xf>
    <xf numFmtId="0" fontId="7" fillId="0" borderId="0" xfId="0" applyFont="1" applyFill="1" applyAlignment="1" applyProtection="1">
      <alignment horizontal="center"/>
    </xf>
    <xf numFmtId="0" fontId="2" fillId="0" borderId="0" xfId="0" applyFont="1" applyFill="1" applyAlignment="1" applyProtection="1">
      <alignment horizontal="left" vertical="center" indent="1"/>
    </xf>
    <xf numFmtId="0" fontId="1" fillId="0" borderId="0" xfId="0" applyFont="1" applyFill="1" applyBorder="1" applyAlignment="1" applyProtection="1">
      <alignment horizontal="center" vertical="center" wrapText="1"/>
    </xf>
    <xf numFmtId="165" fontId="7" fillId="0" borderId="0" xfId="0" applyNumberFormat="1" applyFont="1" applyFill="1" applyProtection="1"/>
    <xf numFmtId="0" fontId="1" fillId="0" borderId="0" xfId="0" applyFont="1" applyFill="1" applyAlignment="1" applyProtection="1">
      <alignment vertical="center"/>
    </xf>
    <xf numFmtId="0" fontId="7" fillId="0" borderId="0" xfId="0" applyFont="1" applyFill="1" applyAlignment="1" applyProtection="1"/>
    <xf numFmtId="165" fontId="7" fillId="0" borderId="0" xfId="0" applyNumberFormat="1" applyFont="1" applyFill="1" applyAlignment="1" applyProtection="1"/>
    <xf numFmtId="0" fontId="11" fillId="0" borderId="0" xfId="0" applyFont="1" applyFill="1" applyAlignment="1" applyProtection="1">
      <alignment horizontal="center"/>
      <protection locked="0"/>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1" fillId="0" borderId="3" xfId="0" applyFont="1" applyFill="1" applyBorder="1" applyAlignment="1" applyProtection="1">
      <alignment horizontal="left" vertical="center" wrapText="1"/>
    </xf>
    <xf numFmtId="0" fontId="1" fillId="0" borderId="4" xfId="0" applyFont="1" applyFill="1" applyBorder="1" applyAlignment="1" applyProtection="1">
      <alignment vertical="center" wrapText="1"/>
    </xf>
    <xf numFmtId="0" fontId="1" fillId="0" borderId="5" xfId="0" applyFont="1" applyFill="1" applyBorder="1" applyAlignment="1" applyProtection="1">
      <alignment vertical="center" wrapText="1"/>
    </xf>
    <xf numFmtId="0" fontId="1" fillId="0" borderId="6" xfId="0" applyFont="1" applyFill="1" applyBorder="1" applyAlignment="1" applyProtection="1">
      <alignment vertical="center" wrapText="1"/>
    </xf>
    <xf numFmtId="0" fontId="1" fillId="0" borderId="4" xfId="0"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1" fillId="0" borderId="3" xfId="0" applyFont="1" applyFill="1" applyBorder="1" applyAlignment="1" applyProtection="1">
      <alignment horizontal="left" vertical="center" wrapText="1"/>
    </xf>
    <xf numFmtId="0" fontId="11" fillId="0" borderId="4" xfId="0" applyFont="1" applyFill="1" applyBorder="1" applyAlignment="1" applyProtection="1">
      <alignment horizontal="left" vertical="center" wrapText="1"/>
    </xf>
    <xf numFmtId="0" fontId="11" fillId="0" borderId="5" xfId="0" applyFont="1" applyFill="1" applyBorder="1" applyAlignment="1" applyProtection="1">
      <alignment horizontal="left" vertical="center" wrapText="1"/>
    </xf>
    <xf numFmtId="0" fontId="0" fillId="0" borderId="5" xfId="0" applyFill="1" applyBorder="1" applyAlignment="1" applyProtection="1">
      <alignment horizontal="left" vertical="center" wrapText="1"/>
    </xf>
    <xf numFmtId="0" fontId="0" fillId="0" borderId="6" xfId="0" applyFill="1" applyBorder="1" applyAlignment="1" applyProtection="1">
      <alignment horizontal="left" vertical="center" wrapText="1"/>
    </xf>
    <xf numFmtId="0" fontId="1" fillId="0" borderId="4" xfId="0" applyFont="1" applyFill="1" applyBorder="1" applyAlignment="1" applyProtection="1">
      <alignment horizontal="left" vertical="center" wrapText="1"/>
    </xf>
    <xf numFmtId="0" fontId="1" fillId="0" borderId="5"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12" fillId="4" borderId="3"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1" fillId="0" borderId="6" xfId="0" applyFont="1" applyFill="1" applyBorder="1" applyAlignment="1" applyProtection="1">
      <alignment horizontal="left" vertical="center" wrapText="1"/>
    </xf>
    <xf numFmtId="0" fontId="12" fillId="0" borderId="4" xfId="0" applyFont="1" applyFill="1" applyBorder="1" applyAlignment="1" applyProtection="1">
      <alignment horizontal="center" vertical="center" wrapText="1"/>
    </xf>
    <xf numFmtId="0" fontId="11" fillId="0" borderId="4" xfId="0" applyFont="1" applyFill="1" applyBorder="1" applyAlignment="1" applyProtection="1">
      <alignment horizontal="center" vertical="top" wrapText="1"/>
    </xf>
    <xf numFmtId="0" fontId="11" fillId="0" borderId="5" xfId="0" applyFont="1" applyFill="1" applyBorder="1" applyAlignment="1" applyProtection="1">
      <alignment horizontal="center" vertical="top" wrapText="1"/>
    </xf>
    <xf numFmtId="0" fontId="11" fillId="0" borderId="6" xfId="0" applyFont="1" applyFill="1" applyBorder="1" applyAlignment="1" applyProtection="1">
      <alignment horizontal="center" vertical="top" wrapText="1"/>
    </xf>
    <xf numFmtId="0" fontId="12" fillId="0" borderId="3" xfId="0" applyFont="1" applyFill="1" applyBorder="1" applyAlignment="1" applyProtection="1">
      <alignment vertical="center" wrapText="1"/>
    </xf>
    <xf numFmtId="0" fontId="10" fillId="0" borderId="0" xfId="0" applyFont="1" applyFill="1" applyAlignment="1" applyProtection="1">
      <alignment horizontal="center"/>
    </xf>
    <xf numFmtId="0" fontId="10" fillId="0" borderId="0" xfId="0" applyFont="1" applyFill="1" applyAlignment="1" applyProtection="1">
      <alignment horizontal="center" vertical="top" wrapText="1"/>
    </xf>
    <xf numFmtId="0" fontId="10" fillId="0" borderId="0" xfId="0" applyFont="1" applyFill="1" applyAlignment="1" applyProtection="1">
      <alignment horizontal="center" vertical="top"/>
    </xf>
    <xf numFmtId="0" fontId="12" fillId="0" borderId="10" xfId="0" applyFont="1" applyFill="1" applyBorder="1" applyAlignment="1" applyProtection="1">
      <alignment vertical="top" wrapText="1"/>
    </xf>
    <xf numFmtId="0" fontId="12" fillId="0" borderId="11" xfId="0" applyFont="1" applyFill="1" applyBorder="1" applyAlignment="1" applyProtection="1">
      <alignment vertical="top" wrapText="1"/>
    </xf>
    <xf numFmtId="0" fontId="12" fillId="0" borderId="12" xfId="0" applyFont="1" applyFill="1" applyBorder="1" applyAlignment="1" applyProtection="1">
      <alignment vertical="top" wrapText="1"/>
    </xf>
    <xf numFmtId="0" fontId="12" fillId="0" borderId="13" xfId="0" applyFont="1" applyFill="1" applyBorder="1" applyAlignment="1" applyProtection="1">
      <alignment vertical="top" wrapText="1"/>
    </xf>
    <xf numFmtId="0" fontId="12" fillId="0" borderId="14" xfId="0" applyFont="1" applyFill="1" applyBorder="1" applyAlignment="1" applyProtection="1">
      <alignment vertical="top" wrapText="1"/>
    </xf>
    <xf numFmtId="0" fontId="12" fillId="0" borderId="15" xfId="0" applyFont="1" applyFill="1" applyBorder="1" applyAlignment="1" applyProtection="1">
      <alignment vertical="top" wrapText="1"/>
    </xf>
    <xf numFmtId="0" fontId="1" fillId="0" borderId="0" xfId="0" applyFont="1" applyFill="1" applyAlignment="1" applyProtection="1">
      <alignment vertical="center" wrapText="1"/>
    </xf>
    <xf numFmtId="0" fontId="11" fillId="0" borderId="12" xfId="0" applyFont="1" applyFill="1" applyBorder="1" applyAlignment="1" applyProtection="1">
      <alignment horizontal="left" vertical="center" wrapText="1"/>
    </xf>
    <xf numFmtId="0" fontId="11" fillId="0" borderId="13" xfId="0" applyFont="1" applyFill="1" applyBorder="1" applyAlignment="1" applyProtection="1">
      <alignment horizontal="left" vertical="center" wrapText="1"/>
    </xf>
    <xf numFmtId="0" fontId="11" fillId="0" borderId="14" xfId="0" applyFont="1" applyFill="1" applyBorder="1" applyAlignment="1" applyProtection="1">
      <alignment horizontal="left" vertical="center" wrapText="1"/>
    </xf>
    <xf numFmtId="0" fontId="11" fillId="0" borderId="15" xfId="0" applyFont="1" applyFill="1" applyBorder="1" applyAlignment="1" applyProtection="1">
      <alignment horizontal="left" vertical="center" wrapText="1"/>
    </xf>
    <xf numFmtId="0" fontId="12" fillId="0" borderId="4" xfId="0" applyFont="1" applyFill="1" applyBorder="1" applyAlignment="1" applyProtection="1">
      <alignment vertical="center" wrapText="1"/>
    </xf>
    <xf numFmtId="0" fontId="14" fillId="0" borderId="3" xfId="0" applyFont="1" applyFill="1" applyBorder="1" applyAlignment="1" applyProtection="1">
      <alignment horizontal="center" vertical="center" wrapText="1"/>
    </xf>
    <xf numFmtId="0" fontId="3"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9" fillId="0" borderId="0" xfId="0" applyFont="1" applyFill="1" applyAlignment="1" applyProtection="1">
      <alignment horizontal="center"/>
      <protection locked="0"/>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6" xfId="0" applyFont="1" applyFill="1" applyBorder="1" applyAlignment="1">
      <alignment horizontal="center" vertical="center" wrapText="1"/>
    </xf>
    <xf numFmtId="2" fontId="13" fillId="0" borderId="7" xfId="0" applyNumberFormat="1" applyFont="1" applyBorder="1" applyAlignment="1">
      <alignment horizontal="center"/>
    </xf>
    <xf numFmtId="2" fontId="13" fillId="0" borderId="8" xfId="0" applyNumberFormat="1" applyFont="1" applyBorder="1" applyAlignment="1">
      <alignment horizontal="center"/>
    </xf>
    <xf numFmtId="2" fontId="13" fillId="0" borderId="9" xfId="0" applyNumberFormat="1" applyFont="1" applyBorder="1" applyAlignment="1">
      <alignment horizontal="center"/>
    </xf>
    <xf numFmtId="2" fontId="13" fillId="0" borderId="3" xfId="0" applyNumberFormat="1"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2302"/>
  <sheetViews>
    <sheetView tabSelected="1" view="pageBreakPreview" zoomScale="60" zoomScaleNormal="60" workbookViewId="0">
      <selection activeCell="W9" sqref="W9"/>
    </sheetView>
  </sheetViews>
  <sheetFormatPr defaultColWidth="9.140625" defaultRowHeight="15" outlineLevelRow="2" x14ac:dyDescent="0.25"/>
  <cols>
    <col min="1" max="1" width="15.85546875" style="10" customWidth="1"/>
    <col min="2" max="2" width="40.85546875" style="9" customWidth="1"/>
    <col min="3" max="3" width="46.5703125" style="9" customWidth="1"/>
    <col min="4" max="4" width="16" style="5" customWidth="1"/>
    <col min="5" max="5" width="18.5703125" style="5" customWidth="1"/>
    <col min="6" max="6" width="18.5703125" style="2" customWidth="1"/>
    <col min="7" max="10" width="18.5703125" style="5" customWidth="1"/>
    <col min="11" max="11" width="16.7109375" style="1" customWidth="1"/>
    <col min="12" max="12" width="17.28515625" style="1" bestFit="1" customWidth="1"/>
    <col min="13" max="16384" width="9.140625" style="1"/>
  </cols>
  <sheetData>
    <row r="1" spans="1:16" ht="33.75" customHeight="1" x14ac:dyDescent="0.25">
      <c r="A1" s="90"/>
      <c r="B1" s="91"/>
      <c r="C1" s="91"/>
      <c r="D1" s="91"/>
      <c r="E1" s="91"/>
      <c r="F1" s="91"/>
      <c r="G1" s="91"/>
      <c r="H1" s="131" t="s">
        <v>381</v>
      </c>
      <c r="I1" s="131"/>
      <c r="J1" s="131"/>
      <c r="K1" s="57"/>
      <c r="L1" s="57"/>
      <c r="M1" s="57"/>
      <c r="N1" s="57"/>
      <c r="O1" s="57"/>
      <c r="P1" s="57"/>
    </row>
    <row r="2" spans="1:16" ht="18.75" customHeight="1" x14ac:dyDescent="0.25">
      <c r="A2" s="87"/>
      <c r="B2" s="88"/>
      <c r="C2" s="88"/>
      <c r="D2" s="88"/>
      <c r="E2" s="88"/>
      <c r="F2" s="88"/>
      <c r="G2" s="88"/>
      <c r="H2" s="131" t="s">
        <v>379</v>
      </c>
      <c r="I2" s="131"/>
      <c r="J2" s="131"/>
      <c r="K2" s="57"/>
      <c r="L2" s="57"/>
      <c r="M2" s="57"/>
      <c r="N2" s="57"/>
      <c r="O2" s="57"/>
      <c r="P2" s="57"/>
    </row>
    <row r="3" spans="1:16" ht="21" customHeight="1" x14ac:dyDescent="0.25">
      <c r="A3" s="87"/>
      <c r="B3" s="88"/>
      <c r="C3" s="88"/>
      <c r="D3" s="88"/>
      <c r="E3" s="88"/>
      <c r="F3" s="88"/>
      <c r="G3" s="88"/>
      <c r="H3" s="131" t="s">
        <v>380</v>
      </c>
      <c r="I3" s="131"/>
      <c r="J3" s="131"/>
      <c r="K3" s="57"/>
      <c r="L3" s="57"/>
      <c r="M3" s="57"/>
      <c r="N3" s="57"/>
      <c r="O3" s="57"/>
      <c r="P3" s="57"/>
    </row>
    <row r="4" spans="1:16" ht="15.75" x14ac:dyDescent="0.25">
      <c r="A4" s="68"/>
      <c r="B4" s="47"/>
      <c r="C4" s="64" t="s">
        <v>292</v>
      </c>
      <c r="D4" s="47"/>
      <c r="E4" s="47"/>
      <c r="F4" s="48"/>
      <c r="G4" s="47"/>
      <c r="H4" s="131" t="s">
        <v>360</v>
      </c>
      <c r="I4" s="131"/>
      <c r="J4" s="131"/>
      <c r="K4" s="57"/>
      <c r="L4" s="57"/>
      <c r="M4" s="57"/>
      <c r="N4" s="57"/>
      <c r="O4" s="57"/>
      <c r="P4" s="57"/>
    </row>
    <row r="5" spans="1:16" ht="24" customHeight="1" x14ac:dyDescent="0.3">
      <c r="A5" s="168" t="s">
        <v>11</v>
      </c>
      <c r="B5" s="168"/>
      <c r="C5" s="168"/>
      <c r="D5" s="168"/>
      <c r="E5" s="168"/>
      <c r="F5" s="168"/>
      <c r="G5" s="168"/>
      <c r="H5" s="168"/>
      <c r="I5" s="168"/>
      <c r="J5" s="168"/>
      <c r="K5" s="57"/>
      <c r="L5" s="57"/>
      <c r="M5" s="57"/>
      <c r="N5" s="57"/>
      <c r="O5" s="57"/>
      <c r="P5" s="57"/>
    </row>
    <row r="6" spans="1:16" ht="47.25" customHeight="1" x14ac:dyDescent="0.25">
      <c r="A6" s="169" t="s">
        <v>185</v>
      </c>
      <c r="B6" s="170"/>
      <c r="C6" s="170"/>
      <c r="D6" s="170"/>
      <c r="E6" s="170"/>
      <c r="F6" s="170"/>
      <c r="G6" s="170"/>
      <c r="H6" s="170"/>
      <c r="I6" s="170"/>
      <c r="J6" s="170"/>
      <c r="K6" s="57"/>
      <c r="L6" s="57"/>
      <c r="M6" s="57"/>
      <c r="N6" s="57"/>
      <c r="O6" s="57"/>
      <c r="P6" s="57"/>
    </row>
    <row r="7" spans="1:16" ht="31.5" customHeight="1" x14ac:dyDescent="0.25">
      <c r="A7" s="135" t="s">
        <v>0</v>
      </c>
      <c r="B7" s="135" t="s">
        <v>1</v>
      </c>
      <c r="C7" s="135" t="s">
        <v>2</v>
      </c>
      <c r="D7" s="135" t="s">
        <v>3</v>
      </c>
      <c r="E7" s="135" t="s">
        <v>4</v>
      </c>
      <c r="F7" s="135"/>
      <c r="G7" s="135"/>
      <c r="H7" s="135"/>
      <c r="I7" s="135"/>
      <c r="J7" s="135"/>
      <c r="K7" s="57"/>
      <c r="L7" s="57"/>
      <c r="M7" s="57"/>
      <c r="N7" s="57"/>
      <c r="O7" s="57"/>
      <c r="P7" s="57"/>
    </row>
    <row r="8" spans="1:16" ht="27.75" customHeight="1" x14ac:dyDescent="0.25">
      <c r="A8" s="135"/>
      <c r="B8" s="135"/>
      <c r="C8" s="135"/>
      <c r="D8" s="135"/>
      <c r="E8" s="86">
        <v>2023</v>
      </c>
      <c r="F8" s="89">
        <v>2024</v>
      </c>
      <c r="G8" s="86">
        <v>2025</v>
      </c>
      <c r="H8" s="86">
        <v>2026</v>
      </c>
      <c r="I8" s="86">
        <v>2027</v>
      </c>
      <c r="J8" s="135" t="s">
        <v>6</v>
      </c>
      <c r="K8" s="57"/>
      <c r="L8" s="57"/>
      <c r="M8" s="57"/>
      <c r="N8" s="57"/>
      <c r="O8" s="57"/>
      <c r="P8" s="57"/>
    </row>
    <row r="9" spans="1:16" ht="15.75" x14ac:dyDescent="0.25">
      <c r="A9" s="135"/>
      <c r="B9" s="135"/>
      <c r="C9" s="135"/>
      <c r="D9" s="135"/>
      <c r="E9" s="86" t="s">
        <v>5</v>
      </c>
      <c r="F9" s="89" t="s">
        <v>5</v>
      </c>
      <c r="G9" s="86" t="s">
        <v>5</v>
      </c>
      <c r="H9" s="86" t="s">
        <v>5</v>
      </c>
      <c r="I9" s="86" t="s">
        <v>5</v>
      </c>
      <c r="J9" s="135"/>
      <c r="K9" s="57"/>
      <c r="L9" s="57"/>
      <c r="M9" s="57"/>
      <c r="N9" s="57"/>
      <c r="O9" s="57"/>
      <c r="P9" s="57"/>
    </row>
    <row r="10" spans="1:16" ht="15.75" x14ac:dyDescent="0.25">
      <c r="A10" s="86">
        <v>1</v>
      </c>
      <c r="B10" s="86">
        <v>2</v>
      </c>
      <c r="C10" s="86">
        <v>3</v>
      </c>
      <c r="D10" s="86">
        <v>4</v>
      </c>
      <c r="E10" s="86">
        <v>5</v>
      </c>
      <c r="F10" s="89">
        <v>6</v>
      </c>
      <c r="G10" s="86">
        <v>7</v>
      </c>
      <c r="H10" s="86">
        <v>8</v>
      </c>
      <c r="I10" s="86">
        <v>9</v>
      </c>
      <c r="J10" s="86">
        <v>10</v>
      </c>
      <c r="K10" s="57"/>
      <c r="L10" s="57"/>
      <c r="M10" s="57"/>
      <c r="N10" s="57"/>
      <c r="O10" s="57"/>
      <c r="P10" s="57"/>
    </row>
    <row r="11" spans="1:16" s="4" customFormat="1" ht="41.25" customHeight="1" x14ac:dyDescent="0.25">
      <c r="A11" s="138" t="s">
        <v>160</v>
      </c>
      <c r="B11" s="138"/>
      <c r="C11" s="138"/>
      <c r="D11" s="138"/>
      <c r="E11" s="138"/>
      <c r="F11" s="138"/>
      <c r="G11" s="138"/>
      <c r="H11" s="138"/>
      <c r="I11" s="138"/>
      <c r="J11" s="138"/>
      <c r="K11" s="55"/>
      <c r="L11" s="55"/>
      <c r="M11" s="55"/>
      <c r="N11" s="55"/>
      <c r="O11" s="55"/>
      <c r="P11" s="55"/>
    </row>
    <row r="12" spans="1:16" ht="14.45" customHeight="1" outlineLevel="1" x14ac:dyDescent="0.25">
      <c r="A12" s="148" t="s">
        <v>13</v>
      </c>
      <c r="B12" s="132" t="s">
        <v>100</v>
      </c>
      <c r="C12" s="135" t="s">
        <v>161</v>
      </c>
      <c r="D12" s="86" t="s">
        <v>6</v>
      </c>
      <c r="E12" s="92">
        <f>SUM(E13:E16)</f>
        <v>0</v>
      </c>
      <c r="F12" s="93">
        <f>SUM(F13:F16)</f>
        <v>0</v>
      </c>
      <c r="G12" s="92">
        <f>SUM(G13:G16)</f>
        <v>0</v>
      </c>
      <c r="H12" s="92">
        <f>SUM(H13:H16)</f>
        <v>0</v>
      </c>
      <c r="I12" s="92">
        <f>SUM(I13:I16)</f>
        <v>0</v>
      </c>
      <c r="J12" s="92">
        <f>E12+F12+G12+H12+I12</f>
        <v>0</v>
      </c>
      <c r="K12" s="57"/>
      <c r="L12" s="57"/>
      <c r="M12" s="57"/>
      <c r="N12" s="57"/>
      <c r="O12" s="57"/>
      <c r="P12" s="57"/>
    </row>
    <row r="13" spans="1:16" ht="14.45" customHeight="1" outlineLevel="1" x14ac:dyDescent="0.25">
      <c r="A13" s="149"/>
      <c r="B13" s="133"/>
      <c r="C13" s="135"/>
      <c r="D13" s="86" t="s">
        <v>180</v>
      </c>
      <c r="E13" s="92">
        <f>E28+E33+E53</f>
        <v>0</v>
      </c>
      <c r="F13" s="92">
        <f>F28+F33+F53</f>
        <v>0</v>
      </c>
      <c r="G13" s="92">
        <f>G28+G33+G53</f>
        <v>0</v>
      </c>
      <c r="H13" s="92">
        <f>H28+H33+H53</f>
        <v>0</v>
      </c>
      <c r="I13" s="92">
        <f>I28+I33+I53</f>
        <v>0</v>
      </c>
      <c r="J13" s="92">
        <f t="shared" ref="J13:J65" si="0">E13+F13+G13+H13+I13</f>
        <v>0</v>
      </c>
      <c r="K13" s="57"/>
      <c r="L13" s="57"/>
      <c r="M13" s="57"/>
      <c r="N13" s="57"/>
      <c r="O13" s="57"/>
      <c r="P13" s="57"/>
    </row>
    <row r="14" spans="1:16" ht="14.45" customHeight="1" outlineLevel="1" x14ac:dyDescent="0.25">
      <c r="A14" s="149"/>
      <c r="B14" s="133"/>
      <c r="C14" s="135"/>
      <c r="D14" s="86" t="s">
        <v>7</v>
      </c>
      <c r="E14" s="92">
        <f t="shared" ref="E14:I16" si="1">E29+E34+E54</f>
        <v>0</v>
      </c>
      <c r="F14" s="92">
        <f>F29+F34+F54</f>
        <v>0</v>
      </c>
      <c r="G14" s="92">
        <f t="shared" si="1"/>
        <v>0</v>
      </c>
      <c r="H14" s="92">
        <f t="shared" si="1"/>
        <v>0</v>
      </c>
      <c r="I14" s="92">
        <f t="shared" si="1"/>
        <v>0</v>
      </c>
      <c r="J14" s="92">
        <f t="shared" si="0"/>
        <v>0</v>
      </c>
      <c r="K14" s="57"/>
      <c r="L14" s="57"/>
      <c r="M14" s="57"/>
      <c r="N14" s="57"/>
      <c r="O14" s="57"/>
      <c r="P14" s="57"/>
    </row>
    <row r="15" spans="1:16" ht="14.45" customHeight="1" outlineLevel="1" x14ac:dyDescent="0.25">
      <c r="A15" s="149"/>
      <c r="B15" s="133"/>
      <c r="C15" s="135"/>
      <c r="D15" s="86" t="s">
        <v>8</v>
      </c>
      <c r="E15" s="92">
        <f t="shared" si="1"/>
        <v>0</v>
      </c>
      <c r="F15" s="92">
        <f>F30+F35+F55</f>
        <v>0</v>
      </c>
      <c r="G15" s="92">
        <f t="shared" si="1"/>
        <v>0</v>
      </c>
      <c r="H15" s="92">
        <f t="shared" si="1"/>
        <v>0</v>
      </c>
      <c r="I15" s="92">
        <f t="shared" si="1"/>
        <v>0</v>
      </c>
      <c r="J15" s="92">
        <f t="shared" si="0"/>
        <v>0</v>
      </c>
      <c r="K15" s="57"/>
      <c r="L15" s="57"/>
      <c r="M15" s="57"/>
      <c r="N15" s="57"/>
      <c r="O15" s="57"/>
      <c r="P15" s="57"/>
    </row>
    <row r="16" spans="1:16" ht="15.75" outlineLevel="1" x14ac:dyDescent="0.25">
      <c r="A16" s="149"/>
      <c r="B16" s="133"/>
      <c r="C16" s="135"/>
      <c r="D16" s="86" t="s">
        <v>9</v>
      </c>
      <c r="E16" s="92">
        <f t="shared" si="1"/>
        <v>0</v>
      </c>
      <c r="F16" s="92">
        <f t="shared" si="1"/>
        <v>0</v>
      </c>
      <c r="G16" s="92">
        <f t="shared" si="1"/>
        <v>0</v>
      </c>
      <c r="H16" s="92">
        <f t="shared" si="1"/>
        <v>0</v>
      </c>
      <c r="I16" s="92">
        <f t="shared" si="1"/>
        <v>0</v>
      </c>
      <c r="J16" s="92">
        <f t="shared" si="0"/>
        <v>0</v>
      </c>
      <c r="K16" s="57"/>
      <c r="L16" s="57"/>
      <c r="M16" s="57"/>
      <c r="N16" s="57"/>
      <c r="O16" s="57"/>
      <c r="P16" s="57"/>
    </row>
    <row r="17" spans="1:16" ht="14.45" customHeight="1" outlineLevel="1" x14ac:dyDescent="0.25">
      <c r="A17" s="149"/>
      <c r="B17" s="133"/>
      <c r="C17" s="135" t="s">
        <v>163</v>
      </c>
      <c r="D17" s="86" t="s">
        <v>6</v>
      </c>
      <c r="E17" s="92">
        <f>SUM(E18:E21)</f>
        <v>0</v>
      </c>
      <c r="F17" s="93">
        <f>SUM(F18:F21)</f>
        <v>0</v>
      </c>
      <c r="G17" s="92">
        <f>SUM(G18:G21)</f>
        <v>0</v>
      </c>
      <c r="H17" s="92">
        <f>SUM(H18:H21)</f>
        <v>0</v>
      </c>
      <c r="I17" s="92">
        <f>SUM(I18:I21)</f>
        <v>0</v>
      </c>
      <c r="J17" s="92">
        <f t="shared" si="0"/>
        <v>0</v>
      </c>
      <c r="K17" s="57"/>
      <c r="L17" s="57"/>
      <c r="M17" s="57"/>
      <c r="N17" s="57"/>
      <c r="O17" s="57"/>
      <c r="P17" s="57"/>
    </row>
    <row r="18" spans="1:16" ht="14.45" customHeight="1" outlineLevel="1" x14ac:dyDescent="0.25">
      <c r="A18" s="149"/>
      <c r="B18" s="133"/>
      <c r="C18" s="135"/>
      <c r="D18" s="86" t="s">
        <v>180</v>
      </c>
      <c r="E18" s="92">
        <v>0</v>
      </c>
      <c r="F18" s="92">
        <v>0</v>
      </c>
      <c r="G18" s="92">
        <v>0</v>
      </c>
      <c r="H18" s="92">
        <v>0</v>
      </c>
      <c r="I18" s="92">
        <v>0</v>
      </c>
      <c r="J18" s="92">
        <f t="shared" si="0"/>
        <v>0</v>
      </c>
      <c r="K18" s="57"/>
      <c r="L18" s="57"/>
      <c r="M18" s="57"/>
      <c r="N18" s="57"/>
      <c r="O18" s="57"/>
      <c r="P18" s="57"/>
    </row>
    <row r="19" spans="1:16" ht="14.45" customHeight="1" outlineLevel="1" x14ac:dyDescent="0.25">
      <c r="A19" s="149"/>
      <c r="B19" s="133"/>
      <c r="C19" s="135"/>
      <c r="D19" s="86" t="s">
        <v>7</v>
      </c>
      <c r="E19" s="92">
        <v>0</v>
      </c>
      <c r="F19" s="92">
        <v>0</v>
      </c>
      <c r="G19" s="92">
        <v>0</v>
      </c>
      <c r="H19" s="92">
        <v>0</v>
      </c>
      <c r="I19" s="92">
        <v>0</v>
      </c>
      <c r="J19" s="92">
        <f t="shared" si="0"/>
        <v>0</v>
      </c>
      <c r="K19" s="57"/>
      <c r="L19" s="57"/>
      <c r="M19" s="57"/>
      <c r="N19" s="57"/>
      <c r="O19" s="57"/>
      <c r="P19" s="57"/>
    </row>
    <row r="20" spans="1:16" ht="14.45" customHeight="1" outlineLevel="1" x14ac:dyDescent="0.25">
      <c r="A20" s="149"/>
      <c r="B20" s="133"/>
      <c r="C20" s="135"/>
      <c r="D20" s="86" t="s">
        <v>8</v>
      </c>
      <c r="E20" s="92">
        <v>0</v>
      </c>
      <c r="F20" s="92">
        <v>0</v>
      </c>
      <c r="G20" s="92">
        <v>0</v>
      </c>
      <c r="H20" s="92">
        <v>0</v>
      </c>
      <c r="I20" s="92">
        <v>0</v>
      </c>
      <c r="J20" s="92">
        <f t="shared" si="0"/>
        <v>0</v>
      </c>
      <c r="K20" s="57"/>
      <c r="L20" s="57"/>
      <c r="M20" s="57"/>
      <c r="N20" s="57"/>
      <c r="O20" s="57"/>
      <c r="P20" s="57"/>
    </row>
    <row r="21" spans="1:16" ht="69" customHeight="1" outlineLevel="1" x14ac:dyDescent="0.25">
      <c r="A21" s="149"/>
      <c r="B21" s="133"/>
      <c r="C21" s="135"/>
      <c r="D21" s="86" t="s">
        <v>9</v>
      </c>
      <c r="E21" s="92">
        <v>0</v>
      </c>
      <c r="F21" s="92">
        <v>0</v>
      </c>
      <c r="G21" s="92">
        <v>0</v>
      </c>
      <c r="H21" s="92">
        <v>0</v>
      </c>
      <c r="I21" s="92">
        <v>0</v>
      </c>
      <c r="J21" s="92">
        <f t="shared" si="0"/>
        <v>0</v>
      </c>
      <c r="K21" s="57"/>
      <c r="L21" s="57"/>
      <c r="M21" s="57"/>
      <c r="N21" s="57"/>
      <c r="O21" s="57"/>
      <c r="P21" s="57"/>
    </row>
    <row r="22" spans="1:16" ht="14.45" customHeight="1" outlineLevel="1" x14ac:dyDescent="0.25">
      <c r="A22" s="149"/>
      <c r="B22" s="133"/>
      <c r="C22" s="135" t="s">
        <v>51</v>
      </c>
      <c r="D22" s="86" t="s">
        <v>6</v>
      </c>
      <c r="E22" s="92">
        <f>SUM(E23:E26)</f>
        <v>0</v>
      </c>
      <c r="F22" s="93">
        <f>SUM(F23:F26)</f>
        <v>0</v>
      </c>
      <c r="G22" s="92">
        <f>SUM(G23:G26)</f>
        <v>0</v>
      </c>
      <c r="H22" s="92">
        <f>SUM(H23:H26)</f>
        <v>0</v>
      </c>
      <c r="I22" s="92">
        <f>SUM(I23:I26)</f>
        <v>0</v>
      </c>
      <c r="J22" s="92">
        <f>E22+F22+G22+H22+I22</f>
        <v>0</v>
      </c>
      <c r="K22" s="57"/>
      <c r="L22" s="57"/>
      <c r="M22" s="57"/>
      <c r="N22" s="57"/>
      <c r="O22" s="57"/>
      <c r="P22" s="57"/>
    </row>
    <row r="23" spans="1:16" ht="14.45" customHeight="1" outlineLevel="1" x14ac:dyDescent="0.25">
      <c r="A23" s="149"/>
      <c r="B23" s="133"/>
      <c r="C23" s="135"/>
      <c r="D23" s="86" t="s">
        <v>180</v>
      </c>
      <c r="E23" s="92">
        <f>E13+E18</f>
        <v>0</v>
      </c>
      <c r="F23" s="92">
        <f>F13+F18</f>
        <v>0</v>
      </c>
      <c r="G23" s="92">
        <f>G13+G18</f>
        <v>0</v>
      </c>
      <c r="H23" s="92">
        <f>H13+H18</f>
        <v>0</v>
      </c>
      <c r="I23" s="92">
        <f>I13+I18</f>
        <v>0</v>
      </c>
      <c r="J23" s="92">
        <f t="shared" si="0"/>
        <v>0</v>
      </c>
      <c r="K23" s="57"/>
      <c r="L23" s="57"/>
      <c r="M23" s="57"/>
      <c r="N23" s="57"/>
      <c r="O23" s="57"/>
      <c r="P23" s="57"/>
    </row>
    <row r="24" spans="1:16" ht="14.45" customHeight="1" outlineLevel="1" x14ac:dyDescent="0.25">
      <c r="A24" s="149"/>
      <c r="B24" s="133"/>
      <c r="C24" s="135"/>
      <c r="D24" s="86" t="s">
        <v>7</v>
      </c>
      <c r="E24" s="92">
        <f t="shared" ref="E24:F26" si="2">E14+E19</f>
        <v>0</v>
      </c>
      <c r="F24" s="92">
        <f t="shared" si="2"/>
        <v>0</v>
      </c>
      <c r="G24" s="92">
        <f t="shared" ref="G24:I26" si="3">G14+G19</f>
        <v>0</v>
      </c>
      <c r="H24" s="92">
        <f t="shared" si="3"/>
        <v>0</v>
      </c>
      <c r="I24" s="92">
        <f t="shared" si="3"/>
        <v>0</v>
      </c>
      <c r="J24" s="92">
        <f t="shared" si="0"/>
        <v>0</v>
      </c>
      <c r="K24" s="57"/>
      <c r="L24" s="57"/>
      <c r="M24" s="57"/>
      <c r="N24" s="57"/>
      <c r="O24" s="57"/>
      <c r="P24" s="57"/>
    </row>
    <row r="25" spans="1:16" ht="14.45" customHeight="1" outlineLevel="1" x14ac:dyDescent="0.25">
      <c r="A25" s="149"/>
      <c r="B25" s="133"/>
      <c r="C25" s="135"/>
      <c r="D25" s="86" t="s">
        <v>8</v>
      </c>
      <c r="E25" s="92">
        <f t="shared" si="2"/>
        <v>0</v>
      </c>
      <c r="F25" s="92">
        <f t="shared" si="2"/>
        <v>0</v>
      </c>
      <c r="G25" s="92">
        <f t="shared" si="3"/>
        <v>0</v>
      </c>
      <c r="H25" s="92">
        <f t="shared" si="3"/>
        <v>0</v>
      </c>
      <c r="I25" s="92">
        <f t="shared" si="3"/>
        <v>0</v>
      </c>
      <c r="J25" s="92">
        <f t="shared" si="0"/>
        <v>0</v>
      </c>
      <c r="K25" s="57"/>
      <c r="L25" s="57"/>
      <c r="M25" s="57"/>
      <c r="N25" s="57"/>
      <c r="O25" s="57"/>
      <c r="P25" s="57"/>
    </row>
    <row r="26" spans="1:16" ht="14.45" customHeight="1" outlineLevel="1" x14ac:dyDescent="0.25">
      <c r="A26" s="162"/>
      <c r="B26" s="134"/>
      <c r="C26" s="135"/>
      <c r="D26" s="86" t="s">
        <v>9</v>
      </c>
      <c r="E26" s="92">
        <f t="shared" si="2"/>
        <v>0</v>
      </c>
      <c r="F26" s="92">
        <f t="shared" si="2"/>
        <v>0</v>
      </c>
      <c r="G26" s="92">
        <f t="shared" si="3"/>
        <v>0</v>
      </c>
      <c r="H26" s="92">
        <f t="shared" si="3"/>
        <v>0</v>
      </c>
      <c r="I26" s="92">
        <f t="shared" si="3"/>
        <v>0</v>
      </c>
      <c r="J26" s="92">
        <f>E26+F26+G26+H26+I26</f>
        <v>0</v>
      </c>
      <c r="K26" s="57"/>
      <c r="L26" s="57"/>
      <c r="M26" s="57"/>
      <c r="N26" s="57"/>
      <c r="O26" s="57"/>
      <c r="P26" s="57"/>
    </row>
    <row r="27" spans="1:16" ht="27.75" customHeight="1" outlineLevel="1" x14ac:dyDescent="0.25">
      <c r="A27" s="148" t="s">
        <v>14</v>
      </c>
      <c r="B27" s="132" t="s">
        <v>165</v>
      </c>
      <c r="C27" s="135" t="s">
        <v>161</v>
      </c>
      <c r="D27" s="86" t="s">
        <v>6</v>
      </c>
      <c r="E27" s="92">
        <f>SUM(E28:E31)</f>
        <v>0</v>
      </c>
      <c r="F27" s="93">
        <f>SUM(F28:F31)</f>
        <v>0</v>
      </c>
      <c r="G27" s="92">
        <f>SUM(G28:G31)</f>
        <v>0</v>
      </c>
      <c r="H27" s="92">
        <f>SUM(H28:H31)</f>
        <v>0</v>
      </c>
      <c r="I27" s="92">
        <f>SUM(I28:I31)</f>
        <v>0</v>
      </c>
      <c r="J27" s="92">
        <f t="shared" si="0"/>
        <v>0</v>
      </c>
      <c r="K27" s="57"/>
      <c r="L27" s="57"/>
      <c r="M27" s="57"/>
      <c r="N27" s="57"/>
      <c r="O27" s="57"/>
      <c r="P27" s="57"/>
    </row>
    <row r="28" spans="1:16" ht="33.75" customHeight="1" outlineLevel="1" x14ac:dyDescent="0.25">
      <c r="A28" s="149"/>
      <c r="B28" s="133"/>
      <c r="C28" s="135"/>
      <c r="D28" s="86" t="s">
        <v>180</v>
      </c>
      <c r="E28" s="94">
        <v>0</v>
      </c>
      <c r="F28" s="95">
        <v>0</v>
      </c>
      <c r="G28" s="94">
        <v>0</v>
      </c>
      <c r="H28" s="94">
        <v>0</v>
      </c>
      <c r="I28" s="94">
        <v>0</v>
      </c>
      <c r="J28" s="92">
        <f t="shared" si="0"/>
        <v>0</v>
      </c>
      <c r="K28" s="57"/>
      <c r="L28" s="57"/>
      <c r="M28" s="57"/>
      <c r="N28" s="57"/>
      <c r="O28" s="57"/>
      <c r="P28" s="57"/>
    </row>
    <row r="29" spans="1:16" ht="36" customHeight="1" outlineLevel="1" x14ac:dyDescent="0.25">
      <c r="A29" s="149"/>
      <c r="B29" s="133"/>
      <c r="C29" s="135"/>
      <c r="D29" s="86" t="s">
        <v>7</v>
      </c>
      <c r="E29" s="94">
        <v>0</v>
      </c>
      <c r="F29" s="95">
        <v>0</v>
      </c>
      <c r="G29" s="94">
        <v>0</v>
      </c>
      <c r="H29" s="94">
        <v>0</v>
      </c>
      <c r="I29" s="94">
        <v>0</v>
      </c>
      <c r="J29" s="92">
        <f t="shared" si="0"/>
        <v>0</v>
      </c>
      <c r="K29" s="57"/>
      <c r="L29" s="57"/>
      <c r="M29" s="57"/>
      <c r="N29" s="57"/>
      <c r="O29" s="57"/>
      <c r="P29" s="57"/>
    </row>
    <row r="30" spans="1:16" ht="35.25" customHeight="1" outlineLevel="1" x14ac:dyDescent="0.25">
      <c r="A30" s="149"/>
      <c r="B30" s="133"/>
      <c r="C30" s="135"/>
      <c r="D30" s="86" t="s">
        <v>8</v>
      </c>
      <c r="E30" s="94">
        <v>0</v>
      </c>
      <c r="F30" s="95">
        <v>0</v>
      </c>
      <c r="G30" s="94">
        <v>0</v>
      </c>
      <c r="H30" s="94">
        <v>0</v>
      </c>
      <c r="I30" s="94">
        <v>0</v>
      </c>
      <c r="J30" s="92">
        <f t="shared" si="0"/>
        <v>0</v>
      </c>
      <c r="K30" s="57"/>
      <c r="L30" s="57"/>
      <c r="M30" s="57"/>
      <c r="N30" s="57"/>
      <c r="O30" s="57"/>
      <c r="P30" s="57"/>
    </row>
    <row r="31" spans="1:16" ht="164.25" customHeight="1" outlineLevel="1" x14ac:dyDescent="0.25">
      <c r="A31" s="162"/>
      <c r="B31" s="134"/>
      <c r="C31" s="135"/>
      <c r="D31" s="86" t="s">
        <v>9</v>
      </c>
      <c r="E31" s="94">
        <v>0</v>
      </c>
      <c r="F31" s="95">
        <v>0</v>
      </c>
      <c r="G31" s="94">
        <v>0</v>
      </c>
      <c r="H31" s="94">
        <v>0</v>
      </c>
      <c r="I31" s="94">
        <v>0</v>
      </c>
      <c r="J31" s="92">
        <f t="shared" si="0"/>
        <v>0</v>
      </c>
      <c r="K31" s="57"/>
      <c r="L31" s="57"/>
      <c r="M31" s="57"/>
      <c r="N31" s="57"/>
      <c r="O31" s="57"/>
      <c r="P31" s="57"/>
    </row>
    <row r="32" spans="1:16" ht="14.45" customHeight="1" outlineLevel="1" x14ac:dyDescent="0.25">
      <c r="A32" s="147" t="s">
        <v>15</v>
      </c>
      <c r="B32" s="135" t="s">
        <v>166</v>
      </c>
      <c r="C32" s="135" t="s">
        <v>161</v>
      </c>
      <c r="D32" s="86" t="s">
        <v>6</v>
      </c>
      <c r="E32" s="92">
        <f>SUM(E33:E36)</f>
        <v>0</v>
      </c>
      <c r="F32" s="93">
        <f>SUM(F33:F36)</f>
        <v>0</v>
      </c>
      <c r="G32" s="92">
        <f>SUM(G33:G36)</f>
        <v>0</v>
      </c>
      <c r="H32" s="92">
        <f>SUM(H33:H36)</f>
        <v>0</v>
      </c>
      <c r="I32" s="92">
        <f>SUM(I33:I36)</f>
        <v>0</v>
      </c>
      <c r="J32" s="92">
        <f t="shared" si="0"/>
        <v>0</v>
      </c>
      <c r="K32" s="57"/>
      <c r="L32" s="57"/>
      <c r="M32" s="57"/>
      <c r="N32" s="57"/>
      <c r="O32" s="57"/>
      <c r="P32" s="57"/>
    </row>
    <row r="33" spans="1:16" ht="14.45" customHeight="1" outlineLevel="1" x14ac:dyDescent="0.25">
      <c r="A33" s="147"/>
      <c r="B33" s="135"/>
      <c r="C33" s="135"/>
      <c r="D33" s="86" t="s">
        <v>180</v>
      </c>
      <c r="E33" s="94">
        <v>0</v>
      </c>
      <c r="F33" s="95">
        <v>0</v>
      </c>
      <c r="G33" s="94">
        <v>0</v>
      </c>
      <c r="H33" s="94">
        <v>0</v>
      </c>
      <c r="I33" s="94">
        <v>0</v>
      </c>
      <c r="J33" s="92">
        <f t="shared" si="0"/>
        <v>0</v>
      </c>
      <c r="K33" s="57"/>
      <c r="L33" s="57"/>
      <c r="M33" s="57"/>
      <c r="N33" s="57"/>
      <c r="O33" s="57"/>
      <c r="P33" s="57"/>
    </row>
    <row r="34" spans="1:16" ht="14.45" customHeight="1" outlineLevel="1" x14ac:dyDescent="0.25">
      <c r="A34" s="147"/>
      <c r="B34" s="135"/>
      <c r="C34" s="135"/>
      <c r="D34" s="86" t="s">
        <v>7</v>
      </c>
      <c r="E34" s="94">
        <v>0</v>
      </c>
      <c r="F34" s="95">
        <v>0</v>
      </c>
      <c r="G34" s="94">
        <v>0</v>
      </c>
      <c r="H34" s="94">
        <v>0</v>
      </c>
      <c r="I34" s="94">
        <v>0</v>
      </c>
      <c r="J34" s="92">
        <f t="shared" si="0"/>
        <v>0</v>
      </c>
      <c r="K34" s="57"/>
      <c r="L34" s="57"/>
      <c r="M34" s="57"/>
      <c r="N34" s="57"/>
      <c r="O34" s="57"/>
      <c r="P34" s="57"/>
    </row>
    <row r="35" spans="1:16" ht="14.45" customHeight="1" outlineLevel="1" x14ac:dyDescent="0.25">
      <c r="A35" s="147"/>
      <c r="B35" s="135"/>
      <c r="C35" s="135"/>
      <c r="D35" s="86" t="s">
        <v>8</v>
      </c>
      <c r="E35" s="94">
        <v>0</v>
      </c>
      <c r="F35" s="95">
        <v>0</v>
      </c>
      <c r="G35" s="94">
        <v>0</v>
      </c>
      <c r="H35" s="94">
        <v>0</v>
      </c>
      <c r="I35" s="94">
        <v>0</v>
      </c>
      <c r="J35" s="92">
        <f t="shared" si="0"/>
        <v>0</v>
      </c>
      <c r="K35" s="57"/>
      <c r="L35" s="57"/>
      <c r="M35" s="57"/>
      <c r="N35" s="57"/>
      <c r="O35" s="57"/>
      <c r="P35" s="57"/>
    </row>
    <row r="36" spans="1:16" ht="15.75" outlineLevel="1" x14ac:dyDescent="0.25">
      <c r="A36" s="147"/>
      <c r="B36" s="135"/>
      <c r="C36" s="135"/>
      <c r="D36" s="86" t="s">
        <v>9</v>
      </c>
      <c r="E36" s="94">
        <v>0</v>
      </c>
      <c r="F36" s="95">
        <v>0</v>
      </c>
      <c r="G36" s="94">
        <v>0</v>
      </c>
      <c r="H36" s="94">
        <v>0</v>
      </c>
      <c r="I36" s="94">
        <v>0</v>
      </c>
      <c r="J36" s="92">
        <f t="shared" si="0"/>
        <v>0</v>
      </c>
      <c r="K36" s="57"/>
      <c r="L36" s="57"/>
      <c r="M36" s="57"/>
      <c r="N36" s="57"/>
      <c r="O36" s="57"/>
      <c r="P36" s="57"/>
    </row>
    <row r="37" spans="1:16" ht="14.45" customHeight="1" outlineLevel="1" x14ac:dyDescent="0.25">
      <c r="A37" s="147"/>
      <c r="B37" s="135"/>
      <c r="C37" s="135" t="s">
        <v>56</v>
      </c>
      <c r="D37" s="86" t="s">
        <v>6</v>
      </c>
      <c r="E37" s="92">
        <f>SUM(E38:E41)</f>
        <v>0</v>
      </c>
      <c r="F37" s="93">
        <f>SUM(F38:F41)</f>
        <v>0</v>
      </c>
      <c r="G37" s="92">
        <f>SUM(G38:G41)</f>
        <v>0</v>
      </c>
      <c r="H37" s="92">
        <f>SUM(H38:H41)</f>
        <v>0</v>
      </c>
      <c r="I37" s="92">
        <f>SUM(I38:I41)</f>
        <v>0</v>
      </c>
      <c r="J37" s="92">
        <f t="shared" si="0"/>
        <v>0</v>
      </c>
      <c r="K37" s="57"/>
      <c r="L37" s="57"/>
      <c r="M37" s="57"/>
      <c r="N37" s="57"/>
      <c r="O37" s="57"/>
      <c r="P37" s="57"/>
    </row>
    <row r="38" spans="1:16" ht="14.45" customHeight="1" outlineLevel="1" x14ac:dyDescent="0.25">
      <c r="A38" s="147"/>
      <c r="B38" s="135"/>
      <c r="C38" s="135"/>
      <c r="D38" s="86" t="s">
        <v>180</v>
      </c>
      <c r="E38" s="92">
        <v>0</v>
      </c>
      <c r="F38" s="93">
        <v>0</v>
      </c>
      <c r="G38" s="92">
        <v>0</v>
      </c>
      <c r="H38" s="92">
        <v>0</v>
      </c>
      <c r="I38" s="92">
        <v>0</v>
      </c>
      <c r="J38" s="92">
        <f t="shared" si="0"/>
        <v>0</v>
      </c>
      <c r="K38" s="57"/>
      <c r="L38" s="57"/>
      <c r="M38" s="57"/>
      <c r="N38" s="57"/>
      <c r="O38" s="57"/>
      <c r="P38" s="57"/>
    </row>
    <row r="39" spans="1:16" ht="14.45" customHeight="1" outlineLevel="1" x14ac:dyDescent="0.25">
      <c r="A39" s="147"/>
      <c r="B39" s="135"/>
      <c r="C39" s="135"/>
      <c r="D39" s="86" t="s">
        <v>7</v>
      </c>
      <c r="E39" s="92">
        <v>0</v>
      </c>
      <c r="F39" s="93">
        <v>0</v>
      </c>
      <c r="G39" s="92">
        <v>0</v>
      </c>
      <c r="H39" s="92">
        <v>0</v>
      </c>
      <c r="I39" s="92">
        <v>0</v>
      </c>
      <c r="J39" s="92">
        <f t="shared" si="0"/>
        <v>0</v>
      </c>
      <c r="K39" s="57"/>
      <c r="L39" s="57"/>
      <c r="M39" s="57"/>
      <c r="N39" s="57"/>
      <c r="O39" s="57"/>
      <c r="P39" s="57"/>
    </row>
    <row r="40" spans="1:16" ht="14.45" customHeight="1" outlineLevel="1" x14ac:dyDescent="0.25">
      <c r="A40" s="147"/>
      <c r="B40" s="135"/>
      <c r="C40" s="135"/>
      <c r="D40" s="86" t="s">
        <v>8</v>
      </c>
      <c r="E40" s="92">
        <v>0</v>
      </c>
      <c r="F40" s="93">
        <v>0</v>
      </c>
      <c r="G40" s="92">
        <v>0</v>
      </c>
      <c r="H40" s="92">
        <v>0</v>
      </c>
      <c r="I40" s="92">
        <v>0</v>
      </c>
      <c r="J40" s="92">
        <f t="shared" si="0"/>
        <v>0</v>
      </c>
      <c r="K40" s="57"/>
      <c r="L40" s="57"/>
      <c r="M40" s="57"/>
      <c r="N40" s="57"/>
      <c r="O40" s="57"/>
      <c r="P40" s="57"/>
    </row>
    <row r="41" spans="1:16" ht="14.45" customHeight="1" outlineLevel="1" x14ac:dyDescent="0.25">
      <c r="A41" s="147"/>
      <c r="B41" s="135"/>
      <c r="C41" s="135"/>
      <c r="D41" s="86" t="s">
        <v>9</v>
      </c>
      <c r="E41" s="92">
        <v>0</v>
      </c>
      <c r="F41" s="93">
        <v>0</v>
      </c>
      <c r="G41" s="92">
        <v>0</v>
      </c>
      <c r="H41" s="92">
        <v>0</v>
      </c>
      <c r="I41" s="92">
        <v>0</v>
      </c>
      <c r="J41" s="92">
        <f t="shared" si="0"/>
        <v>0</v>
      </c>
      <c r="K41" s="57"/>
      <c r="L41" s="57"/>
      <c r="M41" s="57"/>
      <c r="N41" s="57"/>
      <c r="O41" s="57"/>
      <c r="P41" s="57"/>
    </row>
    <row r="42" spans="1:16" ht="14.45" customHeight="1" outlineLevel="1" x14ac:dyDescent="0.25">
      <c r="A42" s="147"/>
      <c r="B42" s="135"/>
      <c r="C42" s="135" t="s">
        <v>51</v>
      </c>
      <c r="D42" s="86" t="s">
        <v>6</v>
      </c>
      <c r="E42" s="92">
        <f>SUM(E43:E46)</f>
        <v>0</v>
      </c>
      <c r="F42" s="93">
        <f>SUM(F43:F46)</f>
        <v>0</v>
      </c>
      <c r="G42" s="92">
        <f>SUM(G43:G46)</f>
        <v>0</v>
      </c>
      <c r="H42" s="92">
        <f>SUM(H43:H46)</f>
        <v>0</v>
      </c>
      <c r="I42" s="92">
        <f>SUM(I43:I46)</f>
        <v>0</v>
      </c>
      <c r="J42" s="92">
        <f t="shared" si="0"/>
        <v>0</v>
      </c>
      <c r="K42" s="57"/>
      <c r="L42" s="57"/>
      <c r="M42" s="57"/>
      <c r="N42" s="57"/>
      <c r="O42" s="57"/>
      <c r="P42" s="57"/>
    </row>
    <row r="43" spans="1:16" ht="14.45" customHeight="1" outlineLevel="1" x14ac:dyDescent="0.25">
      <c r="A43" s="147"/>
      <c r="B43" s="135"/>
      <c r="C43" s="135"/>
      <c r="D43" s="86" t="s">
        <v>180</v>
      </c>
      <c r="E43" s="92">
        <f>E33+E38</f>
        <v>0</v>
      </c>
      <c r="F43" s="93">
        <f t="shared" ref="E43:I46" si="4">F33+F38</f>
        <v>0</v>
      </c>
      <c r="G43" s="92">
        <f t="shared" si="4"/>
        <v>0</v>
      </c>
      <c r="H43" s="92">
        <f t="shared" si="4"/>
        <v>0</v>
      </c>
      <c r="I43" s="92">
        <f t="shared" si="4"/>
        <v>0</v>
      </c>
      <c r="J43" s="92">
        <f t="shared" si="0"/>
        <v>0</v>
      </c>
      <c r="K43" s="57"/>
      <c r="L43" s="57"/>
      <c r="M43" s="57"/>
      <c r="N43" s="57"/>
      <c r="O43" s="57"/>
      <c r="P43" s="57"/>
    </row>
    <row r="44" spans="1:16" ht="14.45" customHeight="1" outlineLevel="1" x14ac:dyDescent="0.25">
      <c r="A44" s="147"/>
      <c r="B44" s="135"/>
      <c r="C44" s="135"/>
      <c r="D44" s="86" t="s">
        <v>7</v>
      </c>
      <c r="E44" s="92">
        <f>E34+E39</f>
        <v>0</v>
      </c>
      <c r="F44" s="93">
        <f t="shared" si="4"/>
        <v>0</v>
      </c>
      <c r="G44" s="92">
        <f t="shared" si="4"/>
        <v>0</v>
      </c>
      <c r="H44" s="92">
        <f>H34+H39</f>
        <v>0</v>
      </c>
      <c r="I44" s="92">
        <f t="shared" si="4"/>
        <v>0</v>
      </c>
      <c r="J44" s="92">
        <f t="shared" si="0"/>
        <v>0</v>
      </c>
      <c r="K44" s="57"/>
      <c r="L44" s="57"/>
      <c r="M44" s="57"/>
      <c r="N44" s="57"/>
      <c r="O44" s="57"/>
      <c r="P44" s="57"/>
    </row>
    <row r="45" spans="1:16" ht="14.45" customHeight="1" outlineLevel="1" x14ac:dyDescent="0.25">
      <c r="A45" s="147"/>
      <c r="B45" s="135"/>
      <c r="C45" s="135"/>
      <c r="D45" s="86" t="s">
        <v>8</v>
      </c>
      <c r="E45" s="92">
        <f t="shared" si="4"/>
        <v>0</v>
      </c>
      <c r="F45" s="93">
        <f>F35+F40</f>
        <v>0</v>
      </c>
      <c r="G45" s="92">
        <f t="shared" si="4"/>
        <v>0</v>
      </c>
      <c r="H45" s="92">
        <f t="shared" si="4"/>
        <v>0</v>
      </c>
      <c r="I45" s="92">
        <f t="shared" si="4"/>
        <v>0</v>
      </c>
      <c r="J45" s="92">
        <f t="shared" si="0"/>
        <v>0</v>
      </c>
      <c r="K45" s="57"/>
      <c r="L45" s="57"/>
      <c r="M45" s="57"/>
      <c r="N45" s="57"/>
      <c r="O45" s="57"/>
      <c r="P45" s="57"/>
    </row>
    <row r="46" spans="1:16" ht="14.25" customHeight="1" outlineLevel="1" x14ac:dyDescent="0.25">
      <c r="A46" s="147"/>
      <c r="B46" s="135"/>
      <c r="C46" s="135"/>
      <c r="D46" s="86" t="s">
        <v>9</v>
      </c>
      <c r="E46" s="92">
        <f t="shared" si="4"/>
        <v>0</v>
      </c>
      <c r="F46" s="93">
        <f t="shared" si="4"/>
        <v>0</v>
      </c>
      <c r="G46" s="92">
        <f t="shared" si="4"/>
        <v>0</v>
      </c>
      <c r="H46" s="92">
        <f>H36+H41</f>
        <v>0</v>
      </c>
      <c r="I46" s="92">
        <f>I36+I41</f>
        <v>0</v>
      </c>
      <c r="J46" s="92">
        <f t="shared" si="0"/>
        <v>0</v>
      </c>
      <c r="K46" s="57"/>
      <c r="L46" s="57"/>
      <c r="M46" s="57"/>
      <c r="N46" s="57"/>
      <c r="O46" s="57"/>
      <c r="P46" s="57"/>
    </row>
    <row r="47" spans="1:16" ht="15.75" outlineLevel="1" x14ac:dyDescent="0.25">
      <c r="A47" s="147" t="s">
        <v>131</v>
      </c>
      <c r="B47" s="135" t="s">
        <v>167</v>
      </c>
      <c r="C47" s="135" t="s">
        <v>162</v>
      </c>
      <c r="D47" s="86" t="s">
        <v>6</v>
      </c>
      <c r="E47" s="92">
        <f>SUM(E48:E51)</f>
        <v>0</v>
      </c>
      <c r="F47" s="93">
        <f>SUM(F48:F51)</f>
        <v>0</v>
      </c>
      <c r="G47" s="92">
        <f>SUM(G48:G51)</f>
        <v>0</v>
      </c>
      <c r="H47" s="92">
        <f>SUM(H48:H51)</f>
        <v>0</v>
      </c>
      <c r="I47" s="92">
        <f>SUM(I48:I51)</f>
        <v>0</v>
      </c>
      <c r="J47" s="92">
        <f t="shared" si="0"/>
        <v>0</v>
      </c>
      <c r="K47" s="57"/>
      <c r="L47" s="57"/>
      <c r="M47" s="57"/>
      <c r="N47" s="57"/>
      <c r="O47" s="57"/>
      <c r="P47" s="57"/>
    </row>
    <row r="48" spans="1:16" ht="15.75" outlineLevel="1" x14ac:dyDescent="0.25">
      <c r="A48" s="147"/>
      <c r="B48" s="135"/>
      <c r="C48" s="135"/>
      <c r="D48" s="86" t="s">
        <v>180</v>
      </c>
      <c r="E48" s="92">
        <v>0</v>
      </c>
      <c r="F48" s="93">
        <v>0</v>
      </c>
      <c r="G48" s="92">
        <v>0</v>
      </c>
      <c r="H48" s="92">
        <v>0</v>
      </c>
      <c r="I48" s="92">
        <v>0</v>
      </c>
      <c r="J48" s="92">
        <f t="shared" si="0"/>
        <v>0</v>
      </c>
      <c r="K48" s="57"/>
      <c r="L48" s="57"/>
      <c r="M48" s="57"/>
      <c r="N48" s="57"/>
      <c r="O48" s="57"/>
      <c r="P48" s="57"/>
    </row>
    <row r="49" spans="1:16" ht="15.75" outlineLevel="1" x14ac:dyDescent="0.25">
      <c r="A49" s="147"/>
      <c r="B49" s="135"/>
      <c r="C49" s="135"/>
      <c r="D49" s="86" t="s">
        <v>7</v>
      </c>
      <c r="E49" s="92">
        <v>0</v>
      </c>
      <c r="F49" s="93">
        <v>0</v>
      </c>
      <c r="G49" s="92">
        <v>0</v>
      </c>
      <c r="H49" s="92">
        <v>0</v>
      </c>
      <c r="I49" s="92">
        <v>0</v>
      </c>
      <c r="J49" s="92">
        <f t="shared" si="0"/>
        <v>0</v>
      </c>
      <c r="K49" s="57"/>
      <c r="L49" s="57"/>
      <c r="M49" s="57"/>
      <c r="N49" s="57"/>
      <c r="O49" s="57"/>
      <c r="P49" s="57"/>
    </row>
    <row r="50" spans="1:16" ht="15.75" outlineLevel="1" x14ac:dyDescent="0.25">
      <c r="A50" s="147"/>
      <c r="B50" s="135"/>
      <c r="C50" s="135"/>
      <c r="D50" s="86" t="s">
        <v>8</v>
      </c>
      <c r="E50" s="92">
        <v>0</v>
      </c>
      <c r="F50" s="93">
        <v>0</v>
      </c>
      <c r="G50" s="92">
        <v>0</v>
      </c>
      <c r="H50" s="92">
        <v>0</v>
      </c>
      <c r="I50" s="92">
        <v>0</v>
      </c>
      <c r="J50" s="92">
        <f t="shared" si="0"/>
        <v>0</v>
      </c>
      <c r="K50" s="57"/>
      <c r="L50" s="57"/>
      <c r="M50" s="57"/>
      <c r="N50" s="57"/>
      <c r="O50" s="57"/>
      <c r="P50" s="57"/>
    </row>
    <row r="51" spans="1:16" ht="43.5" customHeight="1" outlineLevel="1" x14ac:dyDescent="0.25">
      <c r="A51" s="147"/>
      <c r="B51" s="135"/>
      <c r="C51" s="135"/>
      <c r="D51" s="86" t="s">
        <v>9</v>
      </c>
      <c r="E51" s="92">
        <v>0</v>
      </c>
      <c r="F51" s="93">
        <v>0</v>
      </c>
      <c r="G51" s="92">
        <v>0</v>
      </c>
      <c r="H51" s="92">
        <v>0</v>
      </c>
      <c r="I51" s="92">
        <v>0</v>
      </c>
      <c r="J51" s="92">
        <f t="shared" si="0"/>
        <v>0</v>
      </c>
      <c r="K51" s="57"/>
      <c r="L51" s="57"/>
      <c r="M51" s="57"/>
      <c r="N51" s="57"/>
      <c r="O51" s="57"/>
      <c r="P51" s="57"/>
    </row>
    <row r="52" spans="1:16" ht="14.45" customHeight="1" outlineLevel="1" x14ac:dyDescent="0.25">
      <c r="A52" s="147" t="s">
        <v>130</v>
      </c>
      <c r="B52" s="135" t="s">
        <v>57</v>
      </c>
      <c r="C52" s="135" t="s">
        <v>161</v>
      </c>
      <c r="D52" s="86" t="s">
        <v>6</v>
      </c>
      <c r="E52" s="92">
        <f>SUM(E53:E56)</f>
        <v>0</v>
      </c>
      <c r="F52" s="93">
        <f>SUM(F53:F56)</f>
        <v>0</v>
      </c>
      <c r="G52" s="92">
        <f>SUM(G53:G56)</f>
        <v>0</v>
      </c>
      <c r="H52" s="92">
        <f>SUM(H53:H56)</f>
        <v>0</v>
      </c>
      <c r="I52" s="92">
        <f>SUM(I53:I56)</f>
        <v>0</v>
      </c>
      <c r="J52" s="92">
        <f t="shared" si="0"/>
        <v>0</v>
      </c>
      <c r="K52" s="57"/>
      <c r="L52" s="57"/>
      <c r="M52" s="57"/>
      <c r="N52" s="57"/>
      <c r="O52" s="57"/>
      <c r="P52" s="57"/>
    </row>
    <row r="53" spans="1:16" ht="14.45" customHeight="1" outlineLevel="1" x14ac:dyDescent="0.25">
      <c r="A53" s="147"/>
      <c r="B53" s="135"/>
      <c r="C53" s="135"/>
      <c r="D53" s="86" t="s">
        <v>180</v>
      </c>
      <c r="E53" s="94">
        <v>0</v>
      </c>
      <c r="F53" s="95">
        <v>0</v>
      </c>
      <c r="G53" s="94">
        <v>0</v>
      </c>
      <c r="H53" s="94">
        <v>0</v>
      </c>
      <c r="I53" s="94">
        <v>0</v>
      </c>
      <c r="J53" s="92">
        <f t="shared" si="0"/>
        <v>0</v>
      </c>
      <c r="K53" s="57"/>
      <c r="L53" s="57"/>
      <c r="M53" s="57"/>
      <c r="N53" s="57"/>
      <c r="O53" s="57"/>
      <c r="P53" s="57"/>
    </row>
    <row r="54" spans="1:16" ht="14.45" customHeight="1" outlineLevel="1" x14ac:dyDescent="0.25">
      <c r="A54" s="147"/>
      <c r="B54" s="135"/>
      <c r="C54" s="135"/>
      <c r="D54" s="86" t="s">
        <v>7</v>
      </c>
      <c r="E54" s="94">
        <v>0</v>
      </c>
      <c r="F54" s="95">
        <v>0</v>
      </c>
      <c r="G54" s="94">
        <v>0</v>
      </c>
      <c r="H54" s="94">
        <v>0</v>
      </c>
      <c r="I54" s="94">
        <v>0</v>
      </c>
      <c r="J54" s="92">
        <f t="shared" si="0"/>
        <v>0</v>
      </c>
      <c r="K54" s="57"/>
      <c r="L54" s="57"/>
      <c r="M54" s="57"/>
      <c r="N54" s="57"/>
      <c r="O54" s="57"/>
      <c r="P54" s="57"/>
    </row>
    <row r="55" spans="1:16" ht="14.45" customHeight="1" outlineLevel="1" x14ac:dyDescent="0.25">
      <c r="A55" s="147"/>
      <c r="B55" s="135"/>
      <c r="C55" s="135"/>
      <c r="D55" s="86" t="s">
        <v>8</v>
      </c>
      <c r="E55" s="94">
        <v>0</v>
      </c>
      <c r="F55" s="95">
        <v>0</v>
      </c>
      <c r="G55" s="94">
        <v>0</v>
      </c>
      <c r="H55" s="94">
        <v>0</v>
      </c>
      <c r="I55" s="94">
        <v>0</v>
      </c>
      <c r="J55" s="92">
        <f t="shared" si="0"/>
        <v>0</v>
      </c>
      <c r="K55" s="57"/>
      <c r="L55" s="57"/>
      <c r="M55" s="57"/>
      <c r="N55" s="57"/>
      <c r="O55" s="57"/>
      <c r="P55" s="57"/>
    </row>
    <row r="56" spans="1:16" ht="15.75" outlineLevel="1" x14ac:dyDescent="0.25">
      <c r="A56" s="147"/>
      <c r="B56" s="135"/>
      <c r="C56" s="135"/>
      <c r="D56" s="86" t="s">
        <v>9</v>
      </c>
      <c r="E56" s="94">
        <v>0</v>
      </c>
      <c r="F56" s="95">
        <v>0</v>
      </c>
      <c r="G56" s="94">
        <v>0</v>
      </c>
      <c r="H56" s="94">
        <v>0</v>
      </c>
      <c r="I56" s="94">
        <v>0</v>
      </c>
      <c r="J56" s="92">
        <f t="shared" si="0"/>
        <v>0</v>
      </c>
      <c r="K56" s="57"/>
      <c r="L56" s="57"/>
      <c r="M56" s="57"/>
      <c r="N56" s="57"/>
      <c r="O56" s="57"/>
      <c r="P56" s="57"/>
    </row>
    <row r="57" spans="1:16" ht="14.45" customHeight="1" outlineLevel="1" x14ac:dyDescent="0.25">
      <c r="A57" s="147"/>
      <c r="B57" s="135"/>
      <c r="C57" s="135" t="s">
        <v>56</v>
      </c>
      <c r="D57" s="86" t="s">
        <v>6</v>
      </c>
      <c r="E57" s="92">
        <f>SUM(E58:E61)</f>
        <v>0</v>
      </c>
      <c r="F57" s="93">
        <f>SUM(F58:F61)</f>
        <v>0</v>
      </c>
      <c r="G57" s="92">
        <f>SUM(G58:G61)</f>
        <v>0</v>
      </c>
      <c r="H57" s="92">
        <f>SUM(H58:H61)</f>
        <v>0</v>
      </c>
      <c r="I57" s="92">
        <f>SUM(I58:I61)</f>
        <v>0</v>
      </c>
      <c r="J57" s="92">
        <f t="shared" si="0"/>
        <v>0</v>
      </c>
      <c r="K57" s="57"/>
      <c r="L57" s="57"/>
      <c r="M57" s="57"/>
      <c r="N57" s="57"/>
      <c r="O57" s="57"/>
      <c r="P57" s="57"/>
    </row>
    <row r="58" spans="1:16" ht="14.45" customHeight="1" outlineLevel="1" x14ac:dyDescent="0.25">
      <c r="A58" s="147"/>
      <c r="B58" s="135"/>
      <c r="C58" s="135"/>
      <c r="D58" s="86" t="s">
        <v>180</v>
      </c>
      <c r="E58" s="92">
        <v>0</v>
      </c>
      <c r="F58" s="93">
        <v>0</v>
      </c>
      <c r="G58" s="92">
        <v>0</v>
      </c>
      <c r="H58" s="92">
        <v>0</v>
      </c>
      <c r="I58" s="92">
        <v>0</v>
      </c>
      <c r="J58" s="92">
        <f t="shared" si="0"/>
        <v>0</v>
      </c>
      <c r="K58" s="57"/>
      <c r="L58" s="57"/>
      <c r="M58" s="57"/>
      <c r="N58" s="57"/>
      <c r="O58" s="57"/>
      <c r="P58" s="57"/>
    </row>
    <row r="59" spans="1:16" ht="14.45" customHeight="1" outlineLevel="1" x14ac:dyDescent="0.25">
      <c r="A59" s="147"/>
      <c r="B59" s="135"/>
      <c r="C59" s="135"/>
      <c r="D59" s="86" t="s">
        <v>7</v>
      </c>
      <c r="E59" s="92">
        <v>0</v>
      </c>
      <c r="F59" s="93">
        <v>0</v>
      </c>
      <c r="G59" s="92">
        <v>0</v>
      </c>
      <c r="H59" s="92">
        <v>0</v>
      </c>
      <c r="I59" s="92">
        <v>0</v>
      </c>
      <c r="J59" s="92">
        <f t="shared" si="0"/>
        <v>0</v>
      </c>
      <c r="K59" s="57"/>
      <c r="L59" s="57"/>
      <c r="M59" s="57"/>
      <c r="N59" s="57"/>
      <c r="O59" s="57"/>
      <c r="P59" s="57"/>
    </row>
    <row r="60" spans="1:16" ht="14.45" customHeight="1" outlineLevel="1" x14ac:dyDescent="0.25">
      <c r="A60" s="147"/>
      <c r="B60" s="135"/>
      <c r="C60" s="135"/>
      <c r="D60" s="86" t="s">
        <v>8</v>
      </c>
      <c r="E60" s="92">
        <v>0</v>
      </c>
      <c r="F60" s="93">
        <v>0</v>
      </c>
      <c r="G60" s="92">
        <v>0</v>
      </c>
      <c r="H60" s="92">
        <v>0</v>
      </c>
      <c r="I60" s="92">
        <v>0</v>
      </c>
      <c r="J60" s="92">
        <f t="shared" si="0"/>
        <v>0</v>
      </c>
      <c r="K60" s="57"/>
      <c r="L60" s="57"/>
      <c r="M60" s="57"/>
      <c r="N60" s="57"/>
      <c r="O60" s="57"/>
      <c r="P60" s="57"/>
    </row>
    <row r="61" spans="1:16" ht="14.45" customHeight="1" outlineLevel="1" x14ac:dyDescent="0.25">
      <c r="A61" s="147"/>
      <c r="B61" s="135"/>
      <c r="C61" s="135"/>
      <c r="D61" s="86" t="s">
        <v>9</v>
      </c>
      <c r="E61" s="92">
        <v>0</v>
      </c>
      <c r="F61" s="93">
        <v>0</v>
      </c>
      <c r="G61" s="92">
        <v>0</v>
      </c>
      <c r="H61" s="92">
        <v>0</v>
      </c>
      <c r="I61" s="92">
        <v>0</v>
      </c>
      <c r="J61" s="92">
        <f t="shared" si="0"/>
        <v>0</v>
      </c>
      <c r="K61" s="57"/>
      <c r="L61" s="57"/>
      <c r="M61" s="57"/>
      <c r="N61" s="57"/>
      <c r="O61" s="57"/>
      <c r="P61" s="57"/>
    </row>
    <row r="62" spans="1:16" ht="14.45" customHeight="1" outlineLevel="1" x14ac:dyDescent="0.25">
      <c r="A62" s="147"/>
      <c r="B62" s="135"/>
      <c r="C62" s="135" t="s">
        <v>51</v>
      </c>
      <c r="D62" s="86" t="s">
        <v>6</v>
      </c>
      <c r="E62" s="92">
        <f>SUM(E63:E66)</f>
        <v>0</v>
      </c>
      <c r="F62" s="93">
        <f>SUM(F63:F66)</f>
        <v>0</v>
      </c>
      <c r="G62" s="92">
        <f>SUM(G63:G66)</f>
        <v>0</v>
      </c>
      <c r="H62" s="92">
        <f>SUM(H63:H66)</f>
        <v>0</v>
      </c>
      <c r="I62" s="92">
        <f>SUM(I63:I66)</f>
        <v>0</v>
      </c>
      <c r="J62" s="92">
        <f t="shared" si="0"/>
        <v>0</v>
      </c>
      <c r="K62" s="57"/>
      <c r="L62" s="57"/>
      <c r="M62" s="57"/>
      <c r="N62" s="57"/>
      <c r="O62" s="57"/>
      <c r="P62" s="57"/>
    </row>
    <row r="63" spans="1:16" ht="14.45" customHeight="1" outlineLevel="1" x14ac:dyDescent="0.25">
      <c r="A63" s="147"/>
      <c r="B63" s="135"/>
      <c r="C63" s="135"/>
      <c r="D63" s="86" t="s">
        <v>180</v>
      </c>
      <c r="E63" s="92">
        <f>E53+E58</f>
        <v>0</v>
      </c>
      <c r="F63" s="92">
        <f>F53+F58</f>
        <v>0</v>
      </c>
      <c r="G63" s="92">
        <f>G53+G58</f>
        <v>0</v>
      </c>
      <c r="H63" s="92">
        <f>H53+H58</f>
        <v>0</v>
      </c>
      <c r="I63" s="92">
        <f>I53+I58</f>
        <v>0</v>
      </c>
      <c r="J63" s="92">
        <f t="shared" si="0"/>
        <v>0</v>
      </c>
      <c r="K63" s="57"/>
      <c r="L63" s="57"/>
      <c r="M63" s="57"/>
      <c r="N63" s="57"/>
      <c r="O63" s="57"/>
      <c r="P63" s="57"/>
    </row>
    <row r="64" spans="1:16" ht="14.45" customHeight="1" outlineLevel="1" x14ac:dyDescent="0.25">
      <c r="A64" s="147"/>
      <c r="B64" s="135"/>
      <c r="C64" s="135"/>
      <c r="D64" s="86" t="s">
        <v>7</v>
      </c>
      <c r="E64" s="92">
        <f t="shared" ref="E64:I66" si="5">E54+E59</f>
        <v>0</v>
      </c>
      <c r="F64" s="92">
        <f t="shared" si="5"/>
        <v>0</v>
      </c>
      <c r="G64" s="92">
        <f t="shared" si="5"/>
        <v>0</v>
      </c>
      <c r="H64" s="92">
        <f t="shared" si="5"/>
        <v>0</v>
      </c>
      <c r="I64" s="92">
        <f t="shared" si="5"/>
        <v>0</v>
      </c>
      <c r="J64" s="92">
        <f t="shared" si="0"/>
        <v>0</v>
      </c>
      <c r="K64" s="57"/>
      <c r="L64" s="57"/>
      <c r="M64" s="57"/>
      <c r="N64" s="57"/>
      <c r="O64" s="57"/>
      <c r="P64" s="57"/>
    </row>
    <row r="65" spans="1:16" ht="14.45" customHeight="1" outlineLevel="1" x14ac:dyDescent="0.25">
      <c r="A65" s="147"/>
      <c r="B65" s="135"/>
      <c r="C65" s="135"/>
      <c r="D65" s="86" t="s">
        <v>8</v>
      </c>
      <c r="E65" s="92">
        <f t="shared" si="5"/>
        <v>0</v>
      </c>
      <c r="F65" s="92">
        <f t="shared" si="5"/>
        <v>0</v>
      </c>
      <c r="G65" s="92">
        <f t="shared" si="5"/>
        <v>0</v>
      </c>
      <c r="H65" s="92">
        <f t="shared" si="5"/>
        <v>0</v>
      </c>
      <c r="I65" s="92">
        <f t="shared" si="5"/>
        <v>0</v>
      </c>
      <c r="J65" s="92">
        <f t="shared" si="0"/>
        <v>0</v>
      </c>
      <c r="K65" s="57"/>
      <c r="L65" s="57"/>
      <c r="M65" s="57"/>
      <c r="N65" s="57"/>
      <c r="O65" s="57"/>
      <c r="P65" s="57"/>
    </row>
    <row r="66" spans="1:16" ht="14.45" customHeight="1" outlineLevel="1" x14ac:dyDescent="0.25">
      <c r="A66" s="147"/>
      <c r="B66" s="135"/>
      <c r="C66" s="135"/>
      <c r="D66" s="86" t="s">
        <v>9</v>
      </c>
      <c r="E66" s="92">
        <f t="shared" si="5"/>
        <v>0</v>
      </c>
      <c r="F66" s="92">
        <f t="shared" si="5"/>
        <v>0</v>
      </c>
      <c r="G66" s="92">
        <f t="shared" si="5"/>
        <v>0</v>
      </c>
      <c r="H66" s="92">
        <f t="shared" si="5"/>
        <v>0</v>
      </c>
      <c r="I66" s="92">
        <f t="shared" si="5"/>
        <v>0</v>
      </c>
      <c r="J66" s="92">
        <f t="shared" ref="J66:J86" si="6">E66+F66+G66+H66+I66</f>
        <v>0</v>
      </c>
      <c r="K66" s="57"/>
      <c r="L66" s="57"/>
      <c r="M66" s="57"/>
      <c r="N66" s="57"/>
      <c r="O66" s="57"/>
      <c r="P66" s="57"/>
    </row>
    <row r="67" spans="1:16" ht="14.45" customHeight="1" outlineLevel="1" x14ac:dyDescent="0.25">
      <c r="A67" s="147" t="s">
        <v>16</v>
      </c>
      <c r="B67" s="135" t="s">
        <v>171</v>
      </c>
      <c r="C67" s="132" t="s">
        <v>161</v>
      </c>
      <c r="D67" s="86" t="s">
        <v>6</v>
      </c>
      <c r="E67" s="92">
        <f>SUM(E68:E71)</f>
        <v>188.76499999999999</v>
      </c>
      <c r="F67" s="93">
        <f>SUM(F68:F71)</f>
        <v>1200</v>
      </c>
      <c r="G67" s="92">
        <f>SUM(G68:G71)</f>
        <v>1200</v>
      </c>
      <c r="H67" s="92">
        <f>SUM(H68:H71)</f>
        <v>1200</v>
      </c>
      <c r="I67" s="92">
        <f>SUM(I68:I71)</f>
        <v>1200</v>
      </c>
      <c r="J67" s="92">
        <f t="shared" si="6"/>
        <v>4988.7649999999994</v>
      </c>
      <c r="K67" s="57"/>
      <c r="L67" s="57"/>
      <c r="M67" s="57"/>
      <c r="N67" s="57"/>
      <c r="O67" s="57"/>
      <c r="P67" s="57"/>
    </row>
    <row r="68" spans="1:16" ht="14.45" customHeight="1" outlineLevel="1" x14ac:dyDescent="0.25">
      <c r="A68" s="147"/>
      <c r="B68" s="135"/>
      <c r="C68" s="133"/>
      <c r="D68" s="86" t="s">
        <v>180</v>
      </c>
      <c r="E68" s="92">
        <f t="shared" ref="E68:I71" si="7">E128+E133+E138+E153+E213</f>
        <v>188.76499999999999</v>
      </c>
      <c r="F68" s="92">
        <f t="shared" si="7"/>
        <v>1200</v>
      </c>
      <c r="G68" s="92">
        <f t="shared" si="7"/>
        <v>1200</v>
      </c>
      <c r="H68" s="92">
        <f t="shared" si="7"/>
        <v>1200</v>
      </c>
      <c r="I68" s="92">
        <f t="shared" si="7"/>
        <v>1200</v>
      </c>
      <c r="J68" s="92">
        <f t="shared" si="6"/>
        <v>4988.7649999999994</v>
      </c>
      <c r="K68" s="57"/>
      <c r="L68" s="57"/>
      <c r="M68" s="57"/>
      <c r="N68" s="57"/>
      <c r="O68" s="57"/>
      <c r="P68" s="57"/>
    </row>
    <row r="69" spans="1:16" ht="14.45" customHeight="1" outlineLevel="1" x14ac:dyDescent="0.25">
      <c r="A69" s="147"/>
      <c r="B69" s="135"/>
      <c r="C69" s="133"/>
      <c r="D69" s="86" t="s">
        <v>7</v>
      </c>
      <c r="E69" s="92">
        <f t="shared" si="7"/>
        <v>0</v>
      </c>
      <c r="F69" s="92">
        <f t="shared" si="7"/>
        <v>0</v>
      </c>
      <c r="G69" s="92">
        <f t="shared" si="7"/>
        <v>0</v>
      </c>
      <c r="H69" s="92">
        <f t="shared" si="7"/>
        <v>0</v>
      </c>
      <c r="I69" s="92">
        <f t="shared" si="7"/>
        <v>0</v>
      </c>
      <c r="J69" s="92">
        <f t="shared" si="6"/>
        <v>0</v>
      </c>
      <c r="K69" s="57"/>
      <c r="L69" s="57"/>
      <c r="M69" s="57"/>
      <c r="N69" s="57"/>
      <c r="O69" s="57"/>
      <c r="P69" s="57"/>
    </row>
    <row r="70" spans="1:16" ht="14.45" customHeight="1" outlineLevel="1" x14ac:dyDescent="0.25">
      <c r="A70" s="147"/>
      <c r="B70" s="135"/>
      <c r="C70" s="133"/>
      <c r="D70" s="86" t="s">
        <v>8</v>
      </c>
      <c r="E70" s="92">
        <f t="shared" si="7"/>
        <v>0</v>
      </c>
      <c r="F70" s="92">
        <f t="shared" si="7"/>
        <v>0</v>
      </c>
      <c r="G70" s="92">
        <f t="shared" si="7"/>
        <v>0</v>
      </c>
      <c r="H70" s="92">
        <f t="shared" si="7"/>
        <v>0</v>
      </c>
      <c r="I70" s="92">
        <f t="shared" si="7"/>
        <v>0</v>
      </c>
      <c r="J70" s="92">
        <f t="shared" si="6"/>
        <v>0</v>
      </c>
      <c r="K70" s="57"/>
      <c r="L70" s="57"/>
      <c r="M70" s="57"/>
      <c r="N70" s="57"/>
      <c r="O70" s="57"/>
      <c r="P70" s="57"/>
    </row>
    <row r="71" spans="1:16" ht="15.75" outlineLevel="1" x14ac:dyDescent="0.25">
      <c r="A71" s="147"/>
      <c r="B71" s="135"/>
      <c r="C71" s="134"/>
      <c r="D71" s="86" t="s">
        <v>9</v>
      </c>
      <c r="E71" s="92">
        <f t="shared" si="7"/>
        <v>0</v>
      </c>
      <c r="F71" s="92">
        <f t="shared" si="7"/>
        <v>0</v>
      </c>
      <c r="G71" s="92">
        <f t="shared" si="7"/>
        <v>0</v>
      </c>
      <c r="H71" s="92">
        <f t="shared" si="7"/>
        <v>0</v>
      </c>
      <c r="I71" s="92">
        <f t="shared" si="7"/>
        <v>0</v>
      </c>
      <c r="J71" s="92">
        <f t="shared" si="6"/>
        <v>0</v>
      </c>
      <c r="K71" s="57"/>
      <c r="L71" s="57"/>
      <c r="M71" s="57"/>
      <c r="N71" s="57"/>
      <c r="O71" s="57"/>
      <c r="P71" s="57"/>
    </row>
    <row r="72" spans="1:16" ht="14.45" customHeight="1" outlineLevel="1" x14ac:dyDescent="0.25">
      <c r="A72" s="147"/>
      <c r="B72" s="135"/>
      <c r="C72" s="132" t="s">
        <v>220</v>
      </c>
      <c r="D72" s="86" t="s">
        <v>6</v>
      </c>
      <c r="E72" s="92">
        <f>SUM(E73:E76)</f>
        <v>287.01</v>
      </c>
      <c r="F72" s="93">
        <f>SUM(F73:F76)</f>
        <v>300</v>
      </c>
      <c r="G72" s="92">
        <f>SUM(G73:G76)</f>
        <v>3476</v>
      </c>
      <c r="H72" s="92">
        <f>SUM(H73:H76)</f>
        <v>2285</v>
      </c>
      <c r="I72" s="92">
        <f>SUM(I73:I76)</f>
        <v>300</v>
      </c>
      <c r="J72" s="92">
        <f t="shared" si="6"/>
        <v>6648.01</v>
      </c>
      <c r="K72" s="57"/>
      <c r="L72" s="57"/>
      <c r="M72" s="57"/>
      <c r="N72" s="57"/>
      <c r="O72" s="57"/>
      <c r="P72" s="57"/>
    </row>
    <row r="73" spans="1:16" ht="14.45" customHeight="1" outlineLevel="1" x14ac:dyDescent="0.25">
      <c r="A73" s="147"/>
      <c r="B73" s="135"/>
      <c r="C73" s="133"/>
      <c r="D73" s="86" t="s">
        <v>180</v>
      </c>
      <c r="E73" s="92">
        <f>E158+E233</f>
        <v>287.01</v>
      </c>
      <c r="F73" s="92">
        <f t="shared" ref="F73:I73" si="8">F158+F233</f>
        <v>300</v>
      </c>
      <c r="G73" s="92">
        <f t="shared" si="8"/>
        <v>1888</v>
      </c>
      <c r="H73" s="92">
        <f t="shared" si="8"/>
        <v>1292.5</v>
      </c>
      <c r="I73" s="92">
        <f t="shared" si="8"/>
        <v>300</v>
      </c>
      <c r="J73" s="92">
        <f t="shared" si="6"/>
        <v>4067.51</v>
      </c>
      <c r="K73" s="57"/>
      <c r="L73" s="57"/>
      <c r="M73" s="57"/>
      <c r="N73" s="57"/>
      <c r="O73" s="57"/>
      <c r="P73" s="57"/>
    </row>
    <row r="74" spans="1:16" ht="14.45" customHeight="1" outlineLevel="1" x14ac:dyDescent="0.25">
      <c r="A74" s="147"/>
      <c r="B74" s="135"/>
      <c r="C74" s="133"/>
      <c r="D74" s="86" t="s">
        <v>7</v>
      </c>
      <c r="E74" s="92">
        <f t="shared" ref="E74:I76" si="9">E159</f>
        <v>0</v>
      </c>
      <c r="F74" s="92">
        <f t="shared" si="9"/>
        <v>0</v>
      </c>
      <c r="G74" s="92">
        <f t="shared" si="9"/>
        <v>0</v>
      </c>
      <c r="H74" s="92">
        <f t="shared" si="9"/>
        <v>0</v>
      </c>
      <c r="I74" s="92">
        <f t="shared" si="9"/>
        <v>0</v>
      </c>
      <c r="J74" s="92">
        <f t="shared" si="6"/>
        <v>0</v>
      </c>
      <c r="K74" s="57"/>
      <c r="L74" s="57"/>
      <c r="M74" s="57"/>
      <c r="N74" s="57"/>
      <c r="O74" s="57"/>
      <c r="P74" s="57"/>
    </row>
    <row r="75" spans="1:16" ht="14.45" customHeight="1" outlineLevel="1" x14ac:dyDescent="0.25">
      <c r="A75" s="147"/>
      <c r="B75" s="135"/>
      <c r="C75" s="133"/>
      <c r="D75" s="86" t="s">
        <v>8</v>
      </c>
      <c r="E75" s="92">
        <f>E160+E235</f>
        <v>0</v>
      </c>
      <c r="F75" s="92">
        <f t="shared" ref="F75:I75" si="10">F160+F235</f>
        <v>0</v>
      </c>
      <c r="G75" s="92">
        <f t="shared" si="10"/>
        <v>1588</v>
      </c>
      <c r="H75" s="92">
        <f t="shared" si="10"/>
        <v>992.5</v>
      </c>
      <c r="I75" s="92">
        <f t="shared" si="10"/>
        <v>0</v>
      </c>
      <c r="J75" s="92">
        <f t="shared" si="6"/>
        <v>2580.5</v>
      </c>
      <c r="K75" s="57"/>
      <c r="L75" s="57"/>
      <c r="M75" s="57"/>
      <c r="N75" s="57"/>
      <c r="O75" s="57"/>
      <c r="P75" s="57"/>
    </row>
    <row r="76" spans="1:16" ht="14.25" customHeight="1" outlineLevel="1" x14ac:dyDescent="0.25">
      <c r="A76" s="147"/>
      <c r="B76" s="135"/>
      <c r="C76" s="134"/>
      <c r="D76" s="86" t="s">
        <v>9</v>
      </c>
      <c r="E76" s="92">
        <f t="shared" si="9"/>
        <v>0</v>
      </c>
      <c r="F76" s="92">
        <f t="shared" si="9"/>
        <v>0</v>
      </c>
      <c r="G76" s="92">
        <f t="shared" si="9"/>
        <v>0</v>
      </c>
      <c r="H76" s="92">
        <f t="shared" si="9"/>
        <v>0</v>
      </c>
      <c r="I76" s="92">
        <f t="shared" si="9"/>
        <v>0</v>
      </c>
      <c r="J76" s="92">
        <f t="shared" si="6"/>
        <v>0</v>
      </c>
      <c r="K76" s="57"/>
      <c r="L76" s="57"/>
      <c r="M76" s="57"/>
      <c r="N76" s="57"/>
      <c r="O76" s="57"/>
      <c r="P76" s="57"/>
    </row>
    <row r="77" spans="1:16" ht="14.25" customHeight="1" outlineLevel="1" x14ac:dyDescent="0.25">
      <c r="A77" s="147"/>
      <c r="B77" s="135"/>
      <c r="C77" s="132" t="s">
        <v>269</v>
      </c>
      <c r="D77" s="86" t="s">
        <v>6</v>
      </c>
      <c r="E77" s="92">
        <f>SUM(E78:E81)</f>
        <v>0</v>
      </c>
      <c r="F77" s="93">
        <f>SUM(F78:F81)</f>
        <v>0</v>
      </c>
      <c r="G77" s="92">
        <f>SUM(G78:G81)</f>
        <v>0</v>
      </c>
      <c r="H77" s="92">
        <f>SUM(H78:H81)</f>
        <v>0</v>
      </c>
      <c r="I77" s="92">
        <f>SUM(I78:I81)</f>
        <v>0</v>
      </c>
      <c r="J77" s="92">
        <f t="shared" si="6"/>
        <v>0</v>
      </c>
      <c r="K77" s="57"/>
      <c r="L77" s="57"/>
      <c r="M77" s="57"/>
      <c r="N77" s="57"/>
      <c r="O77" s="57"/>
      <c r="P77" s="57"/>
    </row>
    <row r="78" spans="1:16" ht="14.25" customHeight="1" outlineLevel="1" x14ac:dyDescent="0.25">
      <c r="A78" s="147"/>
      <c r="B78" s="135"/>
      <c r="C78" s="133"/>
      <c r="D78" s="86" t="s">
        <v>180</v>
      </c>
      <c r="E78" s="92">
        <f>E143+E163</f>
        <v>0</v>
      </c>
      <c r="F78" s="92">
        <f>F143+F163</f>
        <v>0</v>
      </c>
      <c r="G78" s="92">
        <f>G143+G163</f>
        <v>0</v>
      </c>
      <c r="H78" s="92">
        <f>H143+H163</f>
        <v>0</v>
      </c>
      <c r="I78" s="92">
        <f>I143+I163</f>
        <v>0</v>
      </c>
      <c r="J78" s="92">
        <f t="shared" si="6"/>
        <v>0</v>
      </c>
      <c r="K78" s="57"/>
      <c r="L78" s="57"/>
      <c r="M78" s="57"/>
      <c r="N78" s="57"/>
      <c r="O78" s="57"/>
      <c r="P78" s="57"/>
    </row>
    <row r="79" spans="1:16" ht="14.25" customHeight="1" outlineLevel="1" x14ac:dyDescent="0.25">
      <c r="A79" s="147"/>
      <c r="B79" s="135"/>
      <c r="C79" s="133"/>
      <c r="D79" s="86" t="s">
        <v>7</v>
      </c>
      <c r="E79" s="92">
        <f t="shared" ref="E79:I81" si="11">E144+E164</f>
        <v>0</v>
      </c>
      <c r="F79" s="92">
        <f t="shared" si="11"/>
        <v>0</v>
      </c>
      <c r="G79" s="92">
        <f t="shared" si="11"/>
        <v>0</v>
      </c>
      <c r="H79" s="92">
        <f t="shared" si="11"/>
        <v>0</v>
      </c>
      <c r="I79" s="92">
        <f t="shared" si="11"/>
        <v>0</v>
      </c>
      <c r="J79" s="92">
        <f t="shared" si="6"/>
        <v>0</v>
      </c>
      <c r="K79" s="57"/>
      <c r="L79" s="57"/>
      <c r="M79" s="57"/>
      <c r="N79" s="57"/>
      <c r="O79" s="57"/>
      <c r="P79" s="57"/>
    </row>
    <row r="80" spans="1:16" ht="14.25" customHeight="1" outlineLevel="1" x14ac:dyDescent="0.25">
      <c r="A80" s="147"/>
      <c r="B80" s="135"/>
      <c r="C80" s="133"/>
      <c r="D80" s="86" t="s">
        <v>8</v>
      </c>
      <c r="E80" s="92">
        <f t="shared" si="11"/>
        <v>0</v>
      </c>
      <c r="F80" s="92">
        <f t="shared" si="11"/>
        <v>0</v>
      </c>
      <c r="G80" s="92">
        <f t="shared" si="11"/>
        <v>0</v>
      </c>
      <c r="H80" s="92">
        <f t="shared" si="11"/>
        <v>0</v>
      </c>
      <c r="I80" s="92">
        <f t="shared" si="11"/>
        <v>0</v>
      </c>
      <c r="J80" s="92">
        <f t="shared" si="6"/>
        <v>0</v>
      </c>
      <c r="K80" s="57"/>
      <c r="L80" s="57"/>
      <c r="M80" s="57"/>
      <c r="N80" s="57"/>
      <c r="O80" s="57"/>
      <c r="P80" s="57"/>
    </row>
    <row r="81" spans="1:16" ht="14.25" customHeight="1" outlineLevel="1" x14ac:dyDescent="0.25">
      <c r="A81" s="147"/>
      <c r="B81" s="135"/>
      <c r="C81" s="134"/>
      <c r="D81" s="86" t="s">
        <v>9</v>
      </c>
      <c r="E81" s="92">
        <f t="shared" si="11"/>
        <v>0</v>
      </c>
      <c r="F81" s="92">
        <f t="shared" si="11"/>
        <v>0</v>
      </c>
      <c r="G81" s="92">
        <f t="shared" si="11"/>
        <v>0</v>
      </c>
      <c r="H81" s="92">
        <f t="shared" si="11"/>
        <v>0</v>
      </c>
      <c r="I81" s="92">
        <f t="shared" si="11"/>
        <v>0</v>
      </c>
      <c r="J81" s="92">
        <f t="shared" si="6"/>
        <v>0</v>
      </c>
      <c r="K81" s="57"/>
      <c r="L81" s="57"/>
      <c r="M81" s="57"/>
      <c r="N81" s="57"/>
      <c r="O81" s="57"/>
      <c r="P81" s="57"/>
    </row>
    <row r="82" spans="1:16" ht="14.45" customHeight="1" outlineLevel="1" x14ac:dyDescent="0.25">
      <c r="A82" s="147"/>
      <c r="B82" s="135"/>
      <c r="C82" s="135" t="s">
        <v>268</v>
      </c>
      <c r="D82" s="86" t="s">
        <v>6</v>
      </c>
      <c r="E82" s="92">
        <f>SUM(E83:E86)</f>
        <v>100</v>
      </c>
      <c r="F82" s="93">
        <f>SUM(F83:F86)</f>
        <v>170</v>
      </c>
      <c r="G82" s="92">
        <f>SUM(G83:G86)</f>
        <v>100</v>
      </c>
      <c r="H82" s="92">
        <f>SUM(H83:H86)</f>
        <v>100</v>
      </c>
      <c r="I82" s="92">
        <f>SUM(I83:I86)</f>
        <v>100</v>
      </c>
      <c r="J82" s="92">
        <f t="shared" si="6"/>
        <v>570</v>
      </c>
      <c r="K82" s="57"/>
      <c r="L82" s="57"/>
      <c r="M82" s="57"/>
      <c r="N82" s="57"/>
      <c r="O82" s="57"/>
      <c r="P82" s="57"/>
    </row>
    <row r="83" spans="1:16" ht="14.45" customHeight="1" outlineLevel="1" x14ac:dyDescent="0.25">
      <c r="A83" s="147"/>
      <c r="B83" s="135"/>
      <c r="C83" s="135"/>
      <c r="D83" s="86" t="s">
        <v>180</v>
      </c>
      <c r="E83" s="92">
        <f>E168</f>
        <v>100</v>
      </c>
      <c r="F83" s="92">
        <f>F168</f>
        <v>170</v>
      </c>
      <c r="G83" s="92">
        <f>G168</f>
        <v>100</v>
      </c>
      <c r="H83" s="92">
        <f>H168</f>
        <v>100</v>
      </c>
      <c r="I83" s="92">
        <f>I168</f>
        <v>100</v>
      </c>
      <c r="J83" s="92">
        <f t="shared" si="6"/>
        <v>570</v>
      </c>
      <c r="K83" s="57"/>
      <c r="L83" s="57"/>
      <c r="M83" s="57"/>
      <c r="N83" s="57"/>
      <c r="O83" s="57"/>
      <c r="P83" s="57"/>
    </row>
    <row r="84" spans="1:16" ht="14.45" customHeight="1" outlineLevel="1" x14ac:dyDescent="0.25">
      <c r="A84" s="147"/>
      <c r="B84" s="135"/>
      <c r="C84" s="135"/>
      <c r="D84" s="86" t="s">
        <v>7</v>
      </c>
      <c r="E84" s="92">
        <f t="shared" ref="E84:I86" si="12">E169</f>
        <v>0</v>
      </c>
      <c r="F84" s="92">
        <f t="shared" si="12"/>
        <v>0</v>
      </c>
      <c r="G84" s="92">
        <f t="shared" si="12"/>
        <v>0</v>
      </c>
      <c r="H84" s="92">
        <f t="shared" si="12"/>
        <v>0</v>
      </c>
      <c r="I84" s="92">
        <f t="shared" si="12"/>
        <v>0</v>
      </c>
      <c r="J84" s="92">
        <f t="shared" si="6"/>
        <v>0</v>
      </c>
      <c r="K84" s="57"/>
      <c r="L84" s="57"/>
      <c r="M84" s="57"/>
      <c r="N84" s="57"/>
      <c r="O84" s="57"/>
      <c r="P84" s="57"/>
    </row>
    <row r="85" spans="1:16" ht="14.45" customHeight="1" outlineLevel="1" x14ac:dyDescent="0.25">
      <c r="A85" s="147"/>
      <c r="B85" s="135"/>
      <c r="C85" s="135"/>
      <c r="D85" s="86" t="s">
        <v>8</v>
      </c>
      <c r="E85" s="92">
        <f t="shared" si="12"/>
        <v>0</v>
      </c>
      <c r="F85" s="92">
        <f t="shared" si="12"/>
        <v>0</v>
      </c>
      <c r="G85" s="92">
        <f t="shared" si="12"/>
        <v>0</v>
      </c>
      <c r="H85" s="92">
        <f t="shared" si="12"/>
        <v>0</v>
      </c>
      <c r="I85" s="92">
        <f t="shared" si="12"/>
        <v>0</v>
      </c>
      <c r="J85" s="92">
        <f t="shared" si="6"/>
        <v>0</v>
      </c>
      <c r="K85" s="57"/>
      <c r="L85" s="57"/>
      <c r="M85" s="57"/>
      <c r="N85" s="57"/>
      <c r="O85" s="57"/>
      <c r="P85" s="57"/>
    </row>
    <row r="86" spans="1:16" ht="14.25" customHeight="1" outlineLevel="1" x14ac:dyDescent="0.25">
      <c r="A86" s="147"/>
      <c r="B86" s="135"/>
      <c r="C86" s="135"/>
      <c r="D86" s="86" t="s">
        <v>9</v>
      </c>
      <c r="E86" s="92">
        <f t="shared" si="12"/>
        <v>0</v>
      </c>
      <c r="F86" s="92">
        <f t="shared" si="12"/>
        <v>0</v>
      </c>
      <c r="G86" s="92">
        <f t="shared" si="12"/>
        <v>0</v>
      </c>
      <c r="H86" s="92">
        <f t="shared" si="12"/>
        <v>0</v>
      </c>
      <c r="I86" s="92">
        <f t="shared" si="12"/>
        <v>0</v>
      </c>
      <c r="J86" s="92">
        <f t="shared" si="6"/>
        <v>0</v>
      </c>
      <c r="K86" s="57"/>
      <c r="L86" s="57"/>
      <c r="M86" s="57"/>
      <c r="N86" s="57"/>
      <c r="O86" s="57"/>
      <c r="P86" s="57"/>
    </row>
    <row r="87" spans="1:16" ht="14.45" customHeight="1" outlineLevel="1" x14ac:dyDescent="0.25">
      <c r="A87" s="147"/>
      <c r="B87" s="135"/>
      <c r="C87" s="135" t="s">
        <v>293</v>
      </c>
      <c r="D87" s="86" t="s">
        <v>6</v>
      </c>
      <c r="E87" s="92">
        <f>SUM(E88:E91)</f>
        <v>0</v>
      </c>
      <c r="F87" s="93">
        <f>SUM(F88:F91)</f>
        <v>60</v>
      </c>
      <c r="G87" s="92">
        <f>SUM(G88:G91)</f>
        <v>50</v>
      </c>
      <c r="H87" s="92">
        <f>SUM(H88:H91)</f>
        <v>50</v>
      </c>
      <c r="I87" s="92">
        <f>SUM(I88:I91)</f>
        <v>50</v>
      </c>
      <c r="J87" s="92">
        <f t="shared" ref="J87:J91" si="13">E87+F87+G87+H87+I87</f>
        <v>210</v>
      </c>
      <c r="K87" s="57"/>
      <c r="L87" s="57"/>
      <c r="M87" s="57"/>
      <c r="N87" s="57"/>
      <c r="O87" s="57"/>
      <c r="P87" s="57"/>
    </row>
    <row r="88" spans="1:16" ht="14.45" customHeight="1" outlineLevel="1" x14ac:dyDescent="0.25">
      <c r="A88" s="147"/>
      <c r="B88" s="135"/>
      <c r="C88" s="135"/>
      <c r="D88" s="86" t="s">
        <v>180</v>
      </c>
      <c r="E88" s="92">
        <f>E173</f>
        <v>0</v>
      </c>
      <c r="F88" s="92">
        <f>F173</f>
        <v>60</v>
      </c>
      <c r="G88" s="92">
        <f>G173</f>
        <v>50</v>
      </c>
      <c r="H88" s="92">
        <f>H173</f>
        <v>50</v>
      </c>
      <c r="I88" s="92">
        <f>I173</f>
        <v>50</v>
      </c>
      <c r="J88" s="92">
        <f t="shared" si="13"/>
        <v>210</v>
      </c>
      <c r="K88" s="57"/>
      <c r="L88" s="57"/>
      <c r="M88" s="57"/>
      <c r="N88" s="57"/>
      <c r="O88" s="57"/>
      <c r="P88" s="57"/>
    </row>
    <row r="89" spans="1:16" ht="14.45" customHeight="1" outlineLevel="1" x14ac:dyDescent="0.25">
      <c r="A89" s="147"/>
      <c r="B89" s="135"/>
      <c r="C89" s="135"/>
      <c r="D89" s="86" t="s">
        <v>7</v>
      </c>
      <c r="E89" s="92">
        <f t="shared" ref="E89:I89" si="14">E174</f>
        <v>0</v>
      </c>
      <c r="F89" s="92">
        <f t="shared" si="14"/>
        <v>0</v>
      </c>
      <c r="G89" s="92">
        <f t="shared" si="14"/>
        <v>0</v>
      </c>
      <c r="H89" s="92">
        <f t="shared" si="14"/>
        <v>0</v>
      </c>
      <c r="I89" s="92">
        <f t="shared" si="14"/>
        <v>0</v>
      </c>
      <c r="J89" s="92">
        <f t="shared" si="13"/>
        <v>0</v>
      </c>
      <c r="K89" s="57"/>
      <c r="L89" s="57"/>
      <c r="M89" s="57"/>
      <c r="N89" s="57"/>
      <c r="O89" s="57"/>
      <c r="P89" s="57"/>
    </row>
    <row r="90" spans="1:16" ht="14.45" customHeight="1" outlineLevel="1" x14ac:dyDescent="0.25">
      <c r="A90" s="147"/>
      <c r="B90" s="135"/>
      <c r="C90" s="135"/>
      <c r="D90" s="86" t="s">
        <v>8</v>
      </c>
      <c r="E90" s="92">
        <f t="shared" ref="E90:I90" si="15">E175</f>
        <v>0</v>
      </c>
      <c r="F90" s="92">
        <f t="shared" si="15"/>
        <v>0</v>
      </c>
      <c r="G90" s="92">
        <f t="shared" si="15"/>
        <v>0</v>
      </c>
      <c r="H90" s="92">
        <f t="shared" si="15"/>
        <v>0</v>
      </c>
      <c r="I90" s="92">
        <f t="shared" si="15"/>
        <v>0</v>
      </c>
      <c r="J90" s="92">
        <f t="shared" si="13"/>
        <v>0</v>
      </c>
      <c r="K90" s="57"/>
      <c r="L90" s="57"/>
      <c r="M90" s="57"/>
      <c r="N90" s="57"/>
      <c r="O90" s="57"/>
      <c r="P90" s="57"/>
    </row>
    <row r="91" spans="1:16" ht="14.25" customHeight="1" outlineLevel="1" x14ac:dyDescent="0.25">
      <c r="A91" s="147"/>
      <c r="B91" s="135"/>
      <c r="C91" s="135"/>
      <c r="D91" s="86" t="s">
        <v>9</v>
      </c>
      <c r="E91" s="92">
        <f t="shared" ref="E91:I91" si="16">E176</f>
        <v>0</v>
      </c>
      <c r="F91" s="92">
        <f t="shared" si="16"/>
        <v>0</v>
      </c>
      <c r="G91" s="92">
        <f t="shared" si="16"/>
        <v>0</v>
      </c>
      <c r="H91" s="92">
        <f t="shared" si="16"/>
        <v>0</v>
      </c>
      <c r="I91" s="92">
        <f t="shared" si="16"/>
        <v>0</v>
      </c>
      <c r="J91" s="92">
        <f t="shared" si="13"/>
        <v>0</v>
      </c>
      <c r="K91" s="57"/>
      <c r="L91" s="57"/>
      <c r="M91" s="57"/>
      <c r="N91" s="57"/>
      <c r="O91" s="57"/>
      <c r="P91" s="57"/>
    </row>
    <row r="92" spans="1:16" ht="14.45" customHeight="1" outlineLevel="1" x14ac:dyDescent="0.25">
      <c r="A92" s="147"/>
      <c r="B92" s="135"/>
      <c r="C92" s="135" t="s">
        <v>294</v>
      </c>
      <c r="D92" s="86" t="s">
        <v>6</v>
      </c>
      <c r="E92" s="92">
        <f>SUM(E93:E96)</f>
        <v>0</v>
      </c>
      <c r="F92" s="93">
        <f>SUM(F93:F96)</f>
        <v>60</v>
      </c>
      <c r="G92" s="93">
        <f t="shared" ref="G92:I92" si="17">SUM(G93:G96)</f>
        <v>100</v>
      </c>
      <c r="H92" s="93">
        <f t="shared" si="17"/>
        <v>100</v>
      </c>
      <c r="I92" s="93">
        <f t="shared" si="17"/>
        <v>100</v>
      </c>
      <c r="J92" s="92">
        <f t="shared" ref="J92:J96" si="18">E92+F92+G92+H92+I92</f>
        <v>360</v>
      </c>
      <c r="K92" s="57"/>
      <c r="L92" s="57"/>
      <c r="M92" s="57"/>
      <c r="N92" s="57"/>
      <c r="O92" s="57"/>
      <c r="P92" s="57"/>
    </row>
    <row r="93" spans="1:16" ht="14.45" customHeight="1" outlineLevel="1" x14ac:dyDescent="0.25">
      <c r="A93" s="147"/>
      <c r="B93" s="135"/>
      <c r="C93" s="135"/>
      <c r="D93" s="86" t="s">
        <v>180</v>
      </c>
      <c r="E93" s="92">
        <f>E178</f>
        <v>0</v>
      </c>
      <c r="F93" s="92">
        <f>F178</f>
        <v>60</v>
      </c>
      <c r="G93" s="92">
        <f t="shared" ref="G93:I93" si="19">G178</f>
        <v>100</v>
      </c>
      <c r="H93" s="92">
        <f t="shared" si="19"/>
        <v>100</v>
      </c>
      <c r="I93" s="92">
        <f t="shared" si="19"/>
        <v>100</v>
      </c>
      <c r="J93" s="92">
        <f t="shared" si="18"/>
        <v>360</v>
      </c>
      <c r="K93" s="57"/>
      <c r="L93" s="57"/>
      <c r="M93" s="57"/>
      <c r="N93" s="57"/>
      <c r="O93" s="57"/>
      <c r="P93" s="57"/>
    </row>
    <row r="94" spans="1:16" ht="14.45" customHeight="1" outlineLevel="1" x14ac:dyDescent="0.25">
      <c r="A94" s="147"/>
      <c r="B94" s="135"/>
      <c r="C94" s="135"/>
      <c r="D94" s="86" t="s">
        <v>7</v>
      </c>
      <c r="E94" s="92">
        <f t="shared" ref="E94:I94" si="20">E179</f>
        <v>0</v>
      </c>
      <c r="F94" s="92">
        <f t="shared" si="20"/>
        <v>0</v>
      </c>
      <c r="G94" s="92">
        <f t="shared" si="20"/>
        <v>0</v>
      </c>
      <c r="H94" s="92">
        <f t="shared" si="20"/>
        <v>0</v>
      </c>
      <c r="I94" s="92">
        <f t="shared" si="20"/>
        <v>0</v>
      </c>
      <c r="J94" s="92">
        <f t="shared" si="18"/>
        <v>0</v>
      </c>
      <c r="K94" s="57"/>
      <c r="L94" s="57"/>
      <c r="M94" s="57"/>
      <c r="N94" s="57"/>
      <c r="O94" s="57"/>
      <c r="P94" s="57"/>
    </row>
    <row r="95" spans="1:16" ht="14.45" customHeight="1" outlineLevel="1" x14ac:dyDescent="0.25">
      <c r="A95" s="147"/>
      <c r="B95" s="135"/>
      <c r="C95" s="135"/>
      <c r="D95" s="86" t="s">
        <v>8</v>
      </c>
      <c r="E95" s="92">
        <f t="shared" ref="E95:I95" si="21">E180</f>
        <v>0</v>
      </c>
      <c r="F95" s="92">
        <f t="shared" si="21"/>
        <v>0</v>
      </c>
      <c r="G95" s="92">
        <f t="shared" si="21"/>
        <v>0</v>
      </c>
      <c r="H95" s="92">
        <f t="shared" si="21"/>
        <v>0</v>
      </c>
      <c r="I95" s="92">
        <f t="shared" si="21"/>
        <v>0</v>
      </c>
      <c r="J95" s="92">
        <f t="shared" si="18"/>
        <v>0</v>
      </c>
      <c r="K95" s="57"/>
      <c r="L95" s="57"/>
      <c r="M95" s="57"/>
      <c r="N95" s="57"/>
      <c r="O95" s="57"/>
      <c r="P95" s="57"/>
    </row>
    <row r="96" spans="1:16" ht="14.25" customHeight="1" outlineLevel="1" x14ac:dyDescent="0.25">
      <c r="A96" s="147"/>
      <c r="B96" s="135"/>
      <c r="C96" s="135"/>
      <c r="D96" s="86" t="s">
        <v>9</v>
      </c>
      <c r="E96" s="92">
        <f t="shared" ref="E96:I96" si="22">E181</f>
        <v>0</v>
      </c>
      <c r="F96" s="92">
        <f t="shared" si="22"/>
        <v>0</v>
      </c>
      <c r="G96" s="92">
        <f t="shared" si="22"/>
        <v>0</v>
      </c>
      <c r="H96" s="92">
        <f t="shared" si="22"/>
        <v>0</v>
      </c>
      <c r="I96" s="92">
        <f t="shared" si="22"/>
        <v>0</v>
      </c>
      <c r="J96" s="92">
        <f t="shared" si="18"/>
        <v>0</v>
      </c>
      <c r="K96" s="57"/>
      <c r="L96" s="57"/>
      <c r="M96" s="57"/>
      <c r="N96" s="57"/>
      <c r="O96" s="57"/>
      <c r="P96" s="57"/>
    </row>
    <row r="97" spans="1:16" ht="14.45" customHeight="1" outlineLevel="1" x14ac:dyDescent="0.25">
      <c r="A97" s="147"/>
      <c r="B97" s="135"/>
      <c r="C97" s="135" t="s">
        <v>295</v>
      </c>
      <c r="D97" s="86" t="s">
        <v>6</v>
      </c>
      <c r="E97" s="92">
        <f>SUM(E98:E101)</f>
        <v>0</v>
      </c>
      <c r="F97" s="93">
        <f>SUM(F98:F101)</f>
        <v>25</v>
      </c>
      <c r="G97" s="93">
        <f t="shared" ref="G97" si="23">SUM(G98:G101)</f>
        <v>5</v>
      </c>
      <c r="H97" s="93">
        <f t="shared" ref="H97" si="24">SUM(H98:H101)</f>
        <v>5</v>
      </c>
      <c r="I97" s="93">
        <f t="shared" ref="I97" si="25">SUM(I98:I101)</f>
        <v>5</v>
      </c>
      <c r="J97" s="92">
        <f t="shared" ref="J97:J101" si="26">E97+F97+G97+H97+I97</f>
        <v>40</v>
      </c>
      <c r="K97" s="57"/>
      <c r="L97" s="57"/>
      <c r="M97" s="57"/>
      <c r="N97" s="57"/>
      <c r="O97" s="57"/>
      <c r="P97" s="57"/>
    </row>
    <row r="98" spans="1:16" ht="14.45" customHeight="1" outlineLevel="1" x14ac:dyDescent="0.25">
      <c r="A98" s="147"/>
      <c r="B98" s="135"/>
      <c r="C98" s="135"/>
      <c r="D98" s="86" t="s">
        <v>180</v>
      </c>
      <c r="E98" s="92">
        <f>E183</f>
        <v>0</v>
      </c>
      <c r="F98" s="92">
        <f>F183</f>
        <v>25</v>
      </c>
      <c r="G98" s="92">
        <f t="shared" ref="G98:I98" si="27">G183</f>
        <v>5</v>
      </c>
      <c r="H98" s="92">
        <f t="shared" si="27"/>
        <v>5</v>
      </c>
      <c r="I98" s="92">
        <f t="shared" si="27"/>
        <v>5</v>
      </c>
      <c r="J98" s="92">
        <f t="shared" si="26"/>
        <v>40</v>
      </c>
      <c r="K98" s="57"/>
      <c r="L98" s="57"/>
      <c r="M98" s="57"/>
      <c r="N98" s="57"/>
      <c r="O98" s="57"/>
      <c r="P98" s="57"/>
    </row>
    <row r="99" spans="1:16" ht="14.45" customHeight="1" outlineLevel="1" x14ac:dyDescent="0.25">
      <c r="A99" s="147"/>
      <c r="B99" s="135"/>
      <c r="C99" s="135"/>
      <c r="D99" s="86" t="s">
        <v>7</v>
      </c>
      <c r="E99" s="92">
        <f t="shared" ref="E99:I99" si="28">E184</f>
        <v>0</v>
      </c>
      <c r="F99" s="92">
        <f t="shared" si="28"/>
        <v>0</v>
      </c>
      <c r="G99" s="92">
        <f t="shared" si="28"/>
        <v>0</v>
      </c>
      <c r="H99" s="92">
        <f t="shared" si="28"/>
        <v>0</v>
      </c>
      <c r="I99" s="92">
        <f t="shared" si="28"/>
        <v>0</v>
      </c>
      <c r="J99" s="92">
        <f t="shared" si="26"/>
        <v>0</v>
      </c>
      <c r="K99" s="57"/>
      <c r="L99" s="57"/>
      <c r="M99" s="57"/>
      <c r="N99" s="57"/>
      <c r="O99" s="57"/>
      <c r="P99" s="57"/>
    </row>
    <row r="100" spans="1:16" ht="14.45" customHeight="1" outlineLevel="1" x14ac:dyDescent="0.25">
      <c r="A100" s="147"/>
      <c r="B100" s="135"/>
      <c r="C100" s="135"/>
      <c r="D100" s="86" t="s">
        <v>8</v>
      </c>
      <c r="E100" s="92">
        <f t="shared" ref="E100:I100" si="29">E185</f>
        <v>0</v>
      </c>
      <c r="F100" s="92">
        <f t="shared" si="29"/>
        <v>0</v>
      </c>
      <c r="G100" s="92">
        <f t="shared" si="29"/>
        <v>0</v>
      </c>
      <c r="H100" s="92">
        <f t="shared" si="29"/>
        <v>0</v>
      </c>
      <c r="I100" s="92">
        <f t="shared" si="29"/>
        <v>0</v>
      </c>
      <c r="J100" s="92">
        <f t="shared" si="26"/>
        <v>0</v>
      </c>
      <c r="K100" s="57"/>
      <c r="L100" s="57"/>
      <c r="M100" s="57"/>
      <c r="N100" s="57"/>
      <c r="O100" s="57"/>
      <c r="P100" s="57"/>
    </row>
    <row r="101" spans="1:16" ht="14.25" customHeight="1" outlineLevel="1" x14ac:dyDescent="0.25">
      <c r="A101" s="147"/>
      <c r="B101" s="135"/>
      <c r="C101" s="135"/>
      <c r="D101" s="86" t="s">
        <v>9</v>
      </c>
      <c r="E101" s="92">
        <f t="shared" ref="E101:I101" si="30">E186</f>
        <v>0</v>
      </c>
      <c r="F101" s="92">
        <f t="shared" si="30"/>
        <v>0</v>
      </c>
      <c r="G101" s="92">
        <f t="shared" si="30"/>
        <v>0</v>
      </c>
      <c r="H101" s="92">
        <f t="shared" si="30"/>
        <v>0</v>
      </c>
      <c r="I101" s="92">
        <f t="shared" si="30"/>
        <v>0</v>
      </c>
      <c r="J101" s="92">
        <f t="shared" si="26"/>
        <v>0</v>
      </c>
      <c r="K101" s="57"/>
      <c r="L101" s="57"/>
      <c r="M101" s="57"/>
      <c r="N101" s="57"/>
      <c r="O101" s="57"/>
      <c r="P101" s="57"/>
    </row>
    <row r="102" spans="1:16" ht="14.45" customHeight="1" outlineLevel="1" x14ac:dyDescent="0.25">
      <c r="A102" s="147"/>
      <c r="B102" s="135"/>
      <c r="C102" s="135" t="s">
        <v>296</v>
      </c>
      <c r="D102" s="86" t="s">
        <v>6</v>
      </c>
      <c r="E102" s="92">
        <f>SUM(E103:E106)</f>
        <v>0</v>
      </c>
      <c r="F102" s="93">
        <f>SUM(F103:F106)</f>
        <v>55</v>
      </c>
      <c r="G102" s="93">
        <f t="shared" ref="G102" si="31">SUM(G103:G106)</f>
        <v>55</v>
      </c>
      <c r="H102" s="93">
        <f t="shared" ref="H102" si="32">SUM(H103:H106)</f>
        <v>55</v>
      </c>
      <c r="I102" s="93">
        <f t="shared" ref="I102" si="33">SUM(I103:I106)</f>
        <v>55</v>
      </c>
      <c r="J102" s="92">
        <f t="shared" ref="J102:J106" si="34">E102+F102+G102+H102+I102</f>
        <v>220</v>
      </c>
      <c r="K102" s="57"/>
      <c r="L102" s="57"/>
      <c r="M102" s="57"/>
      <c r="N102" s="57"/>
      <c r="O102" s="57"/>
      <c r="P102" s="57"/>
    </row>
    <row r="103" spans="1:16" ht="14.45" customHeight="1" outlineLevel="1" x14ac:dyDescent="0.25">
      <c r="A103" s="147"/>
      <c r="B103" s="135"/>
      <c r="C103" s="135"/>
      <c r="D103" s="86" t="s">
        <v>180</v>
      </c>
      <c r="E103" s="92">
        <f>E188</f>
        <v>0</v>
      </c>
      <c r="F103" s="92">
        <f>F188</f>
        <v>55</v>
      </c>
      <c r="G103" s="92">
        <f t="shared" ref="G103:I103" si="35">G188</f>
        <v>55</v>
      </c>
      <c r="H103" s="92">
        <f t="shared" si="35"/>
        <v>55</v>
      </c>
      <c r="I103" s="92">
        <f t="shared" si="35"/>
        <v>55</v>
      </c>
      <c r="J103" s="92">
        <f t="shared" si="34"/>
        <v>220</v>
      </c>
      <c r="K103" s="57"/>
      <c r="L103" s="57"/>
      <c r="M103" s="57"/>
      <c r="N103" s="57"/>
      <c r="O103" s="57"/>
      <c r="P103" s="57"/>
    </row>
    <row r="104" spans="1:16" ht="14.45" customHeight="1" outlineLevel="1" x14ac:dyDescent="0.25">
      <c r="A104" s="147"/>
      <c r="B104" s="135"/>
      <c r="C104" s="135"/>
      <c r="D104" s="86" t="s">
        <v>7</v>
      </c>
      <c r="E104" s="92">
        <f t="shared" ref="E104:I104" si="36">E189</f>
        <v>0</v>
      </c>
      <c r="F104" s="92">
        <f t="shared" si="36"/>
        <v>0</v>
      </c>
      <c r="G104" s="92">
        <f t="shared" si="36"/>
        <v>0</v>
      </c>
      <c r="H104" s="92">
        <f t="shared" si="36"/>
        <v>0</v>
      </c>
      <c r="I104" s="92">
        <f t="shared" si="36"/>
        <v>0</v>
      </c>
      <c r="J104" s="92">
        <f t="shared" si="34"/>
        <v>0</v>
      </c>
      <c r="K104" s="57"/>
      <c r="L104" s="57"/>
      <c r="M104" s="57"/>
      <c r="N104" s="57"/>
      <c r="O104" s="57"/>
      <c r="P104" s="57"/>
    </row>
    <row r="105" spans="1:16" ht="14.45" customHeight="1" outlineLevel="1" x14ac:dyDescent="0.25">
      <c r="A105" s="147"/>
      <c r="B105" s="135"/>
      <c r="C105" s="135"/>
      <c r="D105" s="86" t="s">
        <v>8</v>
      </c>
      <c r="E105" s="92">
        <f t="shared" ref="E105:I105" si="37">E190</f>
        <v>0</v>
      </c>
      <c r="F105" s="92">
        <f t="shared" si="37"/>
        <v>0</v>
      </c>
      <c r="G105" s="92">
        <f t="shared" si="37"/>
        <v>0</v>
      </c>
      <c r="H105" s="92">
        <f t="shared" si="37"/>
        <v>0</v>
      </c>
      <c r="I105" s="92">
        <f t="shared" si="37"/>
        <v>0</v>
      </c>
      <c r="J105" s="92">
        <f t="shared" si="34"/>
        <v>0</v>
      </c>
      <c r="K105" s="57"/>
      <c r="L105" s="57"/>
      <c r="M105" s="57"/>
      <c r="N105" s="57"/>
      <c r="O105" s="57"/>
      <c r="P105" s="57"/>
    </row>
    <row r="106" spans="1:16" ht="14.25" customHeight="1" outlineLevel="1" x14ac:dyDescent="0.25">
      <c r="A106" s="147"/>
      <c r="B106" s="135"/>
      <c r="C106" s="135"/>
      <c r="D106" s="86" t="s">
        <v>9</v>
      </c>
      <c r="E106" s="92">
        <f t="shared" ref="E106:I106" si="38">E191</f>
        <v>0</v>
      </c>
      <c r="F106" s="92">
        <f t="shared" si="38"/>
        <v>0</v>
      </c>
      <c r="G106" s="92">
        <f t="shared" si="38"/>
        <v>0</v>
      </c>
      <c r="H106" s="92">
        <f t="shared" si="38"/>
        <v>0</v>
      </c>
      <c r="I106" s="92">
        <f t="shared" si="38"/>
        <v>0</v>
      </c>
      <c r="J106" s="92">
        <f t="shared" si="34"/>
        <v>0</v>
      </c>
      <c r="K106" s="57"/>
      <c r="L106" s="57"/>
      <c r="M106" s="57"/>
      <c r="N106" s="57"/>
      <c r="O106" s="57"/>
      <c r="P106" s="57"/>
    </row>
    <row r="107" spans="1:16" ht="14.45" customHeight="1" outlineLevel="1" x14ac:dyDescent="0.25">
      <c r="A107" s="147"/>
      <c r="B107" s="135"/>
      <c r="C107" s="135" t="s">
        <v>297</v>
      </c>
      <c r="D107" s="86" t="s">
        <v>6</v>
      </c>
      <c r="E107" s="92">
        <f>SUM(E108:E111)</f>
        <v>0</v>
      </c>
      <c r="F107" s="93">
        <f>SUM(F108:F111)</f>
        <v>30</v>
      </c>
      <c r="G107" s="93">
        <f t="shared" ref="G107" si="39">SUM(G108:G111)</f>
        <v>30</v>
      </c>
      <c r="H107" s="93">
        <f t="shared" ref="H107" si="40">SUM(H108:H111)</f>
        <v>30</v>
      </c>
      <c r="I107" s="93">
        <f t="shared" ref="I107" si="41">SUM(I108:I111)</f>
        <v>30</v>
      </c>
      <c r="J107" s="92">
        <f t="shared" ref="J107:J111" si="42">E107+F107+G107+H107+I107</f>
        <v>120</v>
      </c>
      <c r="K107" s="57"/>
      <c r="L107" s="57"/>
      <c r="M107" s="57"/>
      <c r="N107" s="57"/>
      <c r="O107" s="57"/>
      <c r="P107" s="57"/>
    </row>
    <row r="108" spans="1:16" ht="14.45" customHeight="1" outlineLevel="1" x14ac:dyDescent="0.25">
      <c r="A108" s="147"/>
      <c r="B108" s="135"/>
      <c r="C108" s="135"/>
      <c r="D108" s="86" t="s">
        <v>180</v>
      </c>
      <c r="E108" s="92">
        <f>E193</f>
        <v>0</v>
      </c>
      <c r="F108" s="92">
        <f>F193</f>
        <v>30</v>
      </c>
      <c r="G108" s="92">
        <f t="shared" ref="G108:I108" si="43">G193</f>
        <v>30</v>
      </c>
      <c r="H108" s="92">
        <f t="shared" si="43"/>
        <v>30</v>
      </c>
      <c r="I108" s="92">
        <f t="shared" si="43"/>
        <v>30</v>
      </c>
      <c r="J108" s="92">
        <f t="shared" si="42"/>
        <v>120</v>
      </c>
      <c r="K108" s="57"/>
      <c r="L108" s="57"/>
      <c r="M108" s="57"/>
      <c r="N108" s="57"/>
      <c r="O108" s="57"/>
      <c r="P108" s="57"/>
    </row>
    <row r="109" spans="1:16" ht="14.45" customHeight="1" outlineLevel="1" x14ac:dyDescent="0.25">
      <c r="A109" s="147"/>
      <c r="B109" s="135"/>
      <c r="C109" s="135"/>
      <c r="D109" s="86" t="s">
        <v>7</v>
      </c>
      <c r="E109" s="92">
        <f t="shared" ref="E109:I109" si="44">E194</f>
        <v>0</v>
      </c>
      <c r="F109" s="92">
        <f t="shared" si="44"/>
        <v>0</v>
      </c>
      <c r="G109" s="92">
        <f t="shared" si="44"/>
        <v>0</v>
      </c>
      <c r="H109" s="92">
        <f t="shared" si="44"/>
        <v>0</v>
      </c>
      <c r="I109" s="92">
        <f t="shared" si="44"/>
        <v>0</v>
      </c>
      <c r="J109" s="92">
        <f t="shared" si="42"/>
        <v>0</v>
      </c>
      <c r="K109" s="57"/>
      <c r="L109" s="57"/>
      <c r="M109" s="57"/>
      <c r="N109" s="57"/>
      <c r="O109" s="57"/>
      <c r="P109" s="57"/>
    </row>
    <row r="110" spans="1:16" ht="14.45" customHeight="1" outlineLevel="1" x14ac:dyDescent="0.25">
      <c r="A110" s="147"/>
      <c r="B110" s="135"/>
      <c r="C110" s="135"/>
      <c r="D110" s="86" t="s">
        <v>8</v>
      </c>
      <c r="E110" s="92">
        <f t="shared" ref="E110:I110" si="45">E195</f>
        <v>0</v>
      </c>
      <c r="F110" s="92">
        <f t="shared" si="45"/>
        <v>0</v>
      </c>
      <c r="G110" s="92">
        <f t="shared" si="45"/>
        <v>0</v>
      </c>
      <c r="H110" s="92">
        <f t="shared" si="45"/>
        <v>0</v>
      </c>
      <c r="I110" s="92">
        <f t="shared" si="45"/>
        <v>0</v>
      </c>
      <c r="J110" s="92">
        <f t="shared" si="42"/>
        <v>0</v>
      </c>
      <c r="K110" s="57"/>
      <c r="L110" s="57"/>
      <c r="M110" s="57"/>
      <c r="N110" s="57"/>
      <c r="O110" s="57"/>
      <c r="P110" s="57"/>
    </row>
    <row r="111" spans="1:16" ht="14.25" customHeight="1" outlineLevel="1" x14ac:dyDescent="0.25">
      <c r="A111" s="147"/>
      <c r="B111" s="135"/>
      <c r="C111" s="135"/>
      <c r="D111" s="86" t="s">
        <v>9</v>
      </c>
      <c r="E111" s="92">
        <f t="shared" ref="E111:I111" si="46">E196</f>
        <v>0</v>
      </c>
      <c r="F111" s="92">
        <f t="shared" si="46"/>
        <v>0</v>
      </c>
      <c r="G111" s="92">
        <f t="shared" si="46"/>
        <v>0</v>
      </c>
      <c r="H111" s="92">
        <f t="shared" si="46"/>
        <v>0</v>
      </c>
      <c r="I111" s="92">
        <f t="shared" si="46"/>
        <v>0</v>
      </c>
      <c r="J111" s="92">
        <f t="shared" si="42"/>
        <v>0</v>
      </c>
      <c r="K111" s="57"/>
      <c r="L111" s="57"/>
      <c r="M111" s="57"/>
      <c r="N111" s="57"/>
      <c r="O111" s="57"/>
      <c r="P111" s="57"/>
    </row>
    <row r="112" spans="1:16" ht="14.45" customHeight="1" outlineLevel="1" x14ac:dyDescent="0.25">
      <c r="A112" s="147"/>
      <c r="B112" s="135"/>
      <c r="C112" s="135" t="s">
        <v>298</v>
      </c>
      <c r="D112" s="86" t="s">
        <v>6</v>
      </c>
      <c r="E112" s="92">
        <f>SUM(E113:E116)</f>
        <v>0</v>
      </c>
      <c r="F112" s="93">
        <f>SUM(F113:F116)</f>
        <v>200</v>
      </c>
      <c r="G112" s="93">
        <f t="shared" ref="G112" si="47">SUM(G113:G116)</f>
        <v>200</v>
      </c>
      <c r="H112" s="93">
        <f t="shared" ref="H112" si="48">SUM(H113:H116)</f>
        <v>200</v>
      </c>
      <c r="I112" s="93">
        <f t="shared" ref="I112" si="49">SUM(I113:I116)</f>
        <v>200</v>
      </c>
      <c r="J112" s="92">
        <f t="shared" ref="J112:J116" si="50">E112+F112+G112+H112+I112</f>
        <v>800</v>
      </c>
      <c r="K112" s="57"/>
      <c r="L112" s="57"/>
      <c r="M112" s="57"/>
      <c r="N112" s="57"/>
      <c r="O112" s="57"/>
      <c r="P112" s="57"/>
    </row>
    <row r="113" spans="1:16" ht="14.45" customHeight="1" outlineLevel="1" x14ac:dyDescent="0.25">
      <c r="A113" s="147"/>
      <c r="B113" s="135"/>
      <c r="C113" s="135"/>
      <c r="D113" s="86" t="s">
        <v>180</v>
      </c>
      <c r="E113" s="92">
        <f>E198</f>
        <v>0</v>
      </c>
      <c r="F113" s="92">
        <f>F198</f>
        <v>200</v>
      </c>
      <c r="G113" s="92">
        <f t="shared" ref="G113:I113" si="51">G198</f>
        <v>200</v>
      </c>
      <c r="H113" s="92">
        <f t="shared" si="51"/>
        <v>200</v>
      </c>
      <c r="I113" s="92">
        <f t="shared" si="51"/>
        <v>200</v>
      </c>
      <c r="J113" s="92">
        <f t="shared" si="50"/>
        <v>800</v>
      </c>
      <c r="K113" s="57"/>
      <c r="L113" s="57"/>
      <c r="M113" s="57"/>
      <c r="N113" s="57"/>
      <c r="O113" s="57"/>
      <c r="P113" s="57"/>
    </row>
    <row r="114" spans="1:16" ht="14.45" customHeight="1" outlineLevel="1" x14ac:dyDescent="0.25">
      <c r="A114" s="147"/>
      <c r="B114" s="135"/>
      <c r="C114" s="135"/>
      <c r="D114" s="86" t="s">
        <v>7</v>
      </c>
      <c r="E114" s="92">
        <f t="shared" ref="E114:I114" si="52">E199</f>
        <v>0</v>
      </c>
      <c r="F114" s="92">
        <f t="shared" si="52"/>
        <v>0</v>
      </c>
      <c r="G114" s="92">
        <f t="shared" si="52"/>
        <v>0</v>
      </c>
      <c r="H114" s="92">
        <f t="shared" si="52"/>
        <v>0</v>
      </c>
      <c r="I114" s="92">
        <f t="shared" si="52"/>
        <v>0</v>
      </c>
      <c r="J114" s="92">
        <f t="shared" si="50"/>
        <v>0</v>
      </c>
      <c r="K114" s="57"/>
      <c r="L114" s="57"/>
      <c r="M114" s="57"/>
      <c r="N114" s="57"/>
      <c r="O114" s="57"/>
      <c r="P114" s="57"/>
    </row>
    <row r="115" spans="1:16" ht="14.45" customHeight="1" outlineLevel="1" x14ac:dyDescent="0.25">
      <c r="A115" s="147"/>
      <c r="B115" s="135"/>
      <c r="C115" s="135"/>
      <c r="D115" s="86" t="s">
        <v>8</v>
      </c>
      <c r="E115" s="92">
        <f t="shared" ref="E115:I115" si="53">E200</f>
        <v>0</v>
      </c>
      <c r="F115" s="92">
        <f t="shared" si="53"/>
        <v>0</v>
      </c>
      <c r="G115" s="92">
        <f t="shared" si="53"/>
        <v>0</v>
      </c>
      <c r="H115" s="92">
        <f t="shared" si="53"/>
        <v>0</v>
      </c>
      <c r="I115" s="92">
        <f t="shared" si="53"/>
        <v>0</v>
      </c>
      <c r="J115" s="92">
        <f t="shared" si="50"/>
        <v>0</v>
      </c>
      <c r="K115" s="57"/>
      <c r="L115" s="57"/>
      <c r="M115" s="57"/>
      <c r="N115" s="57"/>
      <c r="O115" s="57"/>
      <c r="P115" s="57"/>
    </row>
    <row r="116" spans="1:16" ht="14.25" customHeight="1" outlineLevel="1" x14ac:dyDescent="0.25">
      <c r="A116" s="147"/>
      <c r="B116" s="135"/>
      <c r="C116" s="135"/>
      <c r="D116" s="86" t="s">
        <v>9</v>
      </c>
      <c r="E116" s="92">
        <f t="shared" ref="E116:I116" si="54">E201</f>
        <v>0</v>
      </c>
      <c r="F116" s="92">
        <f t="shared" si="54"/>
        <v>0</v>
      </c>
      <c r="G116" s="92">
        <f t="shared" si="54"/>
        <v>0</v>
      </c>
      <c r="H116" s="92">
        <f t="shared" si="54"/>
        <v>0</v>
      </c>
      <c r="I116" s="92">
        <f t="shared" si="54"/>
        <v>0</v>
      </c>
      <c r="J116" s="92">
        <f t="shared" si="50"/>
        <v>0</v>
      </c>
      <c r="K116" s="57"/>
      <c r="L116" s="57"/>
      <c r="M116" s="57"/>
      <c r="N116" s="57"/>
      <c r="O116" s="57"/>
      <c r="P116" s="57"/>
    </row>
    <row r="117" spans="1:16" ht="14.45" customHeight="1" outlineLevel="1" x14ac:dyDescent="0.25">
      <c r="A117" s="147"/>
      <c r="B117" s="135"/>
      <c r="C117" s="135" t="s">
        <v>299</v>
      </c>
      <c r="D117" s="86" t="s">
        <v>6</v>
      </c>
      <c r="E117" s="92">
        <f>SUM(E118:E121)</f>
        <v>0</v>
      </c>
      <c r="F117" s="93">
        <f>SUM(F118:F121)</f>
        <v>28</v>
      </c>
      <c r="G117" s="93">
        <f t="shared" ref="G117" si="55">SUM(G118:G121)</f>
        <v>28</v>
      </c>
      <c r="H117" s="93">
        <f t="shared" ref="H117" si="56">SUM(H118:H121)</f>
        <v>28</v>
      </c>
      <c r="I117" s="93">
        <f t="shared" ref="I117" si="57">SUM(I118:I121)</f>
        <v>28</v>
      </c>
      <c r="J117" s="92">
        <f t="shared" ref="J117:J121" si="58">E117+F117+G117+H117+I117</f>
        <v>112</v>
      </c>
      <c r="K117" s="57"/>
      <c r="L117" s="57"/>
      <c r="M117" s="57"/>
      <c r="N117" s="57"/>
      <c r="O117" s="57"/>
      <c r="P117" s="57"/>
    </row>
    <row r="118" spans="1:16" ht="14.45" customHeight="1" outlineLevel="1" x14ac:dyDescent="0.25">
      <c r="A118" s="147"/>
      <c r="B118" s="135"/>
      <c r="C118" s="135"/>
      <c r="D118" s="86" t="s">
        <v>180</v>
      </c>
      <c r="E118" s="92">
        <f>E203</f>
        <v>0</v>
      </c>
      <c r="F118" s="92">
        <f>F203</f>
        <v>28</v>
      </c>
      <c r="G118" s="92">
        <f t="shared" ref="G118:I118" si="59">G203</f>
        <v>28</v>
      </c>
      <c r="H118" s="92">
        <f t="shared" si="59"/>
        <v>28</v>
      </c>
      <c r="I118" s="92">
        <f t="shared" si="59"/>
        <v>28</v>
      </c>
      <c r="J118" s="92">
        <f t="shared" si="58"/>
        <v>112</v>
      </c>
      <c r="K118" s="57"/>
      <c r="L118" s="57"/>
      <c r="M118" s="57"/>
      <c r="N118" s="57"/>
      <c r="O118" s="57"/>
      <c r="P118" s="57"/>
    </row>
    <row r="119" spans="1:16" ht="14.45" customHeight="1" outlineLevel="1" x14ac:dyDescent="0.25">
      <c r="A119" s="147"/>
      <c r="B119" s="135"/>
      <c r="C119" s="135"/>
      <c r="D119" s="86" t="s">
        <v>7</v>
      </c>
      <c r="E119" s="92">
        <f t="shared" ref="E119:I119" si="60">E204</f>
        <v>0</v>
      </c>
      <c r="F119" s="92">
        <f t="shared" si="60"/>
        <v>0</v>
      </c>
      <c r="G119" s="92">
        <f t="shared" si="60"/>
        <v>0</v>
      </c>
      <c r="H119" s="92">
        <f t="shared" si="60"/>
        <v>0</v>
      </c>
      <c r="I119" s="92">
        <f t="shared" si="60"/>
        <v>0</v>
      </c>
      <c r="J119" s="92">
        <f t="shared" si="58"/>
        <v>0</v>
      </c>
      <c r="K119" s="57"/>
      <c r="L119" s="57"/>
      <c r="M119" s="57"/>
      <c r="N119" s="57"/>
      <c r="O119" s="57"/>
      <c r="P119" s="57"/>
    </row>
    <row r="120" spans="1:16" ht="14.45" customHeight="1" outlineLevel="1" x14ac:dyDescent="0.25">
      <c r="A120" s="147"/>
      <c r="B120" s="135"/>
      <c r="C120" s="135"/>
      <c r="D120" s="86" t="s">
        <v>8</v>
      </c>
      <c r="E120" s="92">
        <f t="shared" ref="E120:I120" si="61">E205</f>
        <v>0</v>
      </c>
      <c r="F120" s="92">
        <f t="shared" si="61"/>
        <v>0</v>
      </c>
      <c r="G120" s="92">
        <f t="shared" si="61"/>
        <v>0</v>
      </c>
      <c r="H120" s="92">
        <f t="shared" si="61"/>
        <v>0</v>
      </c>
      <c r="I120" s="92">
        <f t="shared" si="61"/>
        <v>0</v>
      </c>
      <c r="J120" s="92">
        <f t="shared" si="58"/>
        <v>0</v>
      </c>
      <c r="K120" s="57"/>
      <c r="L120" s="57"/>
      <c r="M120" s="57"/>
      <c r="N120" s="57"/>
      <c r="O120" s="57"/>
      <c r="P120" s="57"/>
    </row>
    <row r="121" spans="1:16" ht="14.25" customHeight="1" outlineLevel="1" x14ac:dyDescent="0.25">
      <c r="A121" s="147"/>
      <c r="B121" s="135"/>
      <c r="C121" s="135"/>
      <c r="D121" s="86" t="s">
        <v>9</v>
      </c>
      <c r="E121" s="92">
        <f t="shared" ref="E121:I121" si="62">E206</f>
        <v>0</v>
      </c>
      <c r="F121" s="92">
        <f t="shared" si="62"/>
        <v>0</v>
      </c>
      <c r="G121" s="92">
        <f t="shared" si="62"/>
        <v>0</v>
      </c>
      <c r="H121" s="92">
        <f t="shared" si="62"/>
        <v>0</v>
      </c>
      <c r="I121" s="92">
        <f t="shared" si="62"/>
        <v>0</v>
      </c>
      <c r="J121" s="92">
        <f t="shared" si="58"/>
        <v>0</v>
      </c>
      <c r="K121" s="57"/>
      <c r="L121" s="57"/>
      <c r="M121" s="57"/>
      <c r="N121" s="57"/>
      <c r="O121" s="57"/>
      <c r="P121" s="57"/>
    </row>
    <row r="122" spans="1:16" ht="14.45" customHeight="1" outlineLevel="1" x14ac:dyDescent="0.25">
      <c r="A122" s="147"/>
      <c r="B122" s="135"/>
      <c r="C122" s="135" t="s">
        <v>51</v>
      </c>
      <c r="D122" s="86" t="s">
        <v>6</v>
      </c>
      <c r="E122" s="92">
        <f>SUM(E123:E126)</f>
        <v>575.77499999999998</v>
      </c>
      <c r="F122" s="93">
        <f>SUM(F123:F126)</f>
        <v>2128</v>
      </c>
      <c r="G122" s="92">
        <f>SUM(G123:G126)</f>
        <v>5244</v>
      </c>
      <c r="H122" s="92">
        <f>SUM(H123:H126)</f>
        <v>4053</v>
      </c>
      <c r="I122" s="92">
        <f>SUM(I123:I126)</f>
        <v>2068</v>
      </c>
      <c r="J122" s="92">
        <f t="shared" ref="J122:J151" si="63">E122+F122+G122+H122+I122</f>
        <v>14068.775</v>
      </c>
      <c r="K122" s="57"/>
      <c r="L122" s="57"/>
      <c r="M122" s="57"/>
      <c r="N122" s="57"/>
      <c r="O122" s="57"/>
      <c r="P122" s="57"/>
    </row>
    <row r="123" spans="1:16" ht="14.45" customHeight="1" outlineLevel="1" x14ac:dyDescent="0.25">
      <c r="A123" s="147"/>
      <c r="B123" s="135"/>
      <c r="C123" s="135"/>
      <c r="D123" s="86" t="s">
        <v>180</v>
      </c>
      <c r="E123" s="92">
        <f>E68+E73+E78+E83+E88+E93+E98+E103+E108+E113+E118</f>
        <v>575.77499999999998</v>
      </c>
      <c r="F123" s="92">
        <f t="shared" ref="F123:I123" si="64">F68+F73+F78+F83+F88+F93+F98+F103+F108+F113+F118</f>
        <v>2128</v>
      </c>
      <c r="G123" s="92">
        <f t="shared" si="64"/>
        <v>3656</v>
      </c>
      <c r="H123" s="92">
        <f t="shared" si="64"/>
        <v>3060.5</v>
      </c>
      <c r="I123" s="92">
        <f t="shared" si="64"/>
        <v>2068</v>
      </c>
      <c r="J123" s="92">
        <f t="shared" si="63"/>
        <v>11488.275</v>
      </c>
      <c r="K123" s="57"/>
      <c r="L123" s="57"/>
      <c r="M123" s="57"/>
      <c r="N123" s="57"/>
      <c r="O123" s="57"/>
      <c r="P123" s="57"/>
    </row>
    <row r="124" spans="1:16" ht="14.45" customHeight="1" outlineLevel="1" x14ac:dyDescent="0.25">
      <c r="A124" s="147"/>
      <c r="B124" s="135"/>
      <c r="C124" s="135"/>
      <c r="D124" s="86" t="s">
        <v>7</v>
      </c>
      <c r="E124" s="92">
        <f t="shared" ref="E124:I126" si="65">E69+E74+E79+E84</f>
        <v>0</v>
      </c>
      <c r="F124" s="92">
        <f t="shared" si="65"/>
        <v>0</v>
      </c>
      <c r="G124" s="92">
        <f t="shared" si="65"/>
        <v>0</v>
      </c>
      <c r="H124" s="92">
        <f t="shared" si="65"/>
        <v>0</v>
      </c>
      <c r="I124" s="92">
        <f t="shared" si="65"/>
        <v>0</v>
      </c>
      <c r="J124" s="92">
        <f t="shared" si="63"/>
        <v>0</v>
      </c>
      <c r="K124" s="57"/>
      <c r="L124" s="57"/>
      <c r="M124" s="57"/>
      <c r="N124" s="57"/>
      <c r="O124" s="57"/>
      <c r="P124" s="57"/>
    </row>
    <row r="125" spans="1:16" ht="14.25" customHeight="1" outlineLevel="1" x14ac:dyDescent="0.25">
      <c r="A125" s="147"/>
      <c r="B125" s="135"/>
      <c r="C125" s="135"/>
      <c r="D125" s="86" t="s">
        <v>8</v>
      </c>
      <c r="E125" s="92">
        <f t="shared" si="65"/>
        <v>0</v>
      </c>
      <c r="F125" s="92">
        <f t="shared" si="65"/>
        <v>0</v>
      </c>
      <c r="G125" s="92">
        <f t="shared" si="65"/>
        <v>1588</v>
      </c>
      <c r="H125" s="92">
        <f t="shared" si="65"/>
        <v>992.5</v>
      </c>
      <c r="I125" s="92">
        <f t="shared" si="65"/>
        <v>0</v>
      </c>
      <c r="J125" s="92">
        <f t="shared" si="63"/>
        <v>2580.5</v>
      </c>
      <c r="K125" s="57"/>
      <c r="L125" s="57"/>
      <c r="M125" s="57"/>
      <c r="N125" s="57"/>
      <c r="O125" s="57"/>
      <c r="P125" s="57"/>
    </row>
    <row r="126" spans="1:16" ht="14.45" customHeight="1" outlineLevel="1" x14ac:dyDescent="0.25">
      <c r="A126" s="147"/>
      <c r="B126" s="135"/>
      <c r="C126" s="135"/>
      <c r="D126" s="86" t="s">
        <v>9</v>
      </c>
      <c r="E126" s="92">
        <f t="shared" si="65"/>
        <v>0</v>
      </c>
      <c r="F126" s="92">
        <f t="shared" si="65"/>
        <v>0</v>
      </c>
      <c r="G126" s="92">
        <f t="shared" si="65"/>
        <v>0</v>
      </c>
      <c r="H126" s="92">
        <f t="shared" si="65"/>
        <v>0</v>
      </c>
      <c r="I126" s="92">
        <f t="shared" si="65"/>
        <v>0</v>
      </c>
      <c r="J126" s="92">
        <f t="shared" si="63"/>
        <v>0</v>
      </c>
      <c r="K126" s="57"/>
      <c r="L126" s="57"/>
      <c r="M126" s="57"/>
      <c r="N126" s="57"/>
      <c r="O126" s="57"/>
      <c r="P126" s="57"/>
    </row>
    <row r="127" spans="1:16" ht="16.5" customHeight="1" outlineLevel="1" x14ac:dyDescent="0.25">
      <c r="A127" s="147" t="s">
        <v>17</v>
      </c>
      <c r="B127" s="135" t="s">
        <v>58</v>
      </c>
      <c r="C127" s="135" t="s">
        <v>161</v>
      </c>
      <c r="D127" s="86" t="s">
        <v>6</v>
      </c>
      <c r="E127" s="92">
        <f>SUM(E128:E131)</f>
        <v>0</v>
      </c>
      <c r="F127" s="93">
        <f>SUM(F128:F131)</f>
        <v>0</v>
      </c>
      <c r="G127" s="92">
        <f>SUM(G128:G131)</f>
        <v>0</v>
      </c>
      <c r="H127" s="92">
        <f>SUM(H128:H131)</f>
        <v>0</v>
      </c>
      <c r="I127" s="92">
        <f>SUM(I128:I131)</f>
        <v>0</v>
      </c>
      <c r="J127" s="92">
        <f t="shared" si="63"/>
        <v>0</v>
      </c>
      <c r="K127" s="57"/>
      <c r="L127" s="57"/>
      <c r="M127" s="57"/>
      <c r="N127" s="57"/>
      <c r="O127" s="57"/>
      <c r="P127" s="57"/>
    </row>
    <row r="128" spans="1:16" ht="15.75" outlineLevel="1" x14ac:dyDescent="0.25">
      <c r="A128" s="147"/>
      <c r="B128" s="135"/>
      <c r="C128" s="135"/>
      <c r="D128" s="86" t="s">
        <v>180</v>
      </c>
      <c r="E128" s="94">
        <v>0</v>
      </c>
      <c r="F128" s="95">
        <v>0</v>
      </c>
      <c r="G128" s="94">
        <v>0</v>
      </c>
      <c r="H128" s="94">
        <v>0</v>
      </c>
      <c r="I128" s="94">
        <v>0</v>
      </c>
      <c r="J128" s="92">
        <f t="shared" si="63"/>
        <v>0</v>
      </c>
      <c r="K128" s="57"/>
      <c r="L128" s="57"/>
      <c r="M128" s="57"/>
      <c r="N128" s="57"/>
      <c r="O128" s="57"/>
      <c r="P128" s="57"/>
    </row>
    <row r="129" spans="1:16" ht="15.75" outlineLevel="1" x14ac:dyDescent="0.25">
      <c r="A129" s="147"/>
      <c r="B129" s="135"/>
      <c r="C129" s="135"/>
      <c r="D129" s="86" t="s">
        <v>7</v>
      </c>
      <c r="E129" s="94">
        <v>0</v>
      </c>
      <c r="F129" s="95">
        <v>0</v>
      </c>
      <c r="G129" s="94">
        <v>0</v>
      </c>
      <c r="H129" s="94">
        <v>0</v>
      </c>
      <c r="I129" s="94">
        <v>0</v>
      </c>
      <c r="J129" s="92">
        <f t="shared" si="63"/>
        <v>0</v>
      </c>
      <c r="K129" s="57"/>
      <c r="L129" s="57"/>
      <c r="M129" s="57"/>
      <c r="N129" s="57"/>
      <c r="O129" s="57"/>
      <c r="P129" s="57"/>
    </row>
    <row r="130" spans="1:16" ht="15.75" outlineLevel="1" x14ac:dyDescent="0.25">
      <c r="A130" s="147"/>
      <c r="B130" s="135"/>
      <c r="C130" s="135"/>
      <c r="D130" s="86" t="s">
        <v>8</v>
      </c>
      <c r="E130" s="94">
        <v>0</v>
      </c>
      <c r="F130" s="95">
        <v>0</v>
      </c>
      <c r="G130" s="94">
        <v>0</v>
      </c>
      <c r="H130" s="94">
        <v>0</v>
      </c>
      <c r="I130" s="94">
        <v>0</v>
      </c>
      <c r="J130" s="92">
        <f t="shared" si="63"/>
        <v>0</v>
      </c>
      <c r="K130" s="57"/>
      <c r="L130" s="57"/>
      <c r="M130" s="57"/>
      <c r="N130" s="57"/>
      <c r="O130" s="57"/>
      <c r="P130" s="57"/>
    </row>
    <row r="131" spans="1:16" ht="16.5" outlineLevel="1" thickBot="1" x14ac:dyDescent="0.3">
      <c r="A131" s="147"/>
      <c r="B131" s="135"/>
      <c r="C131" s="135"/>
      <c r="D131" s="86" t="s">
        <v>9</v>
      </c>
      <c r="E131" s="94">
        <v>0</v>
      </c>
      <c r="F131" s="95">
        <v>0</v>
      </c>
      <c r="G131" s="94">
        <v>0</v>
      </c>
      <c r="H131" s="94">
        <v>0</v>
      </c>
      <c r="I131" s="94">
        <v>0</v>
      </c>
      <c r="J131" s="92">
        <f t="shared" si="63"/>
        <v>0</v>
      </c>
      <c r="K131" s="57"/>
      <c r="L131" s="57"/>
      <c r="M131" s="57"/>
      <c r="N131" s="57"/>
      <c r="O131" s="57"/>
      <c r="P131" s="57"/>
    </row>
    <row r="132" spans="1:16" s="6" customFormat="1" ht="16.5" customHeight="1" outlineLevel="1" x14ac:dyDescent="0.25">
      <c r="A132" s="147" t="s">
        <v>22</v>
      </c>
      <c r="B132" s="135" t="s">
        <v>172</v>
      </c>
      <c r="C132" s="135" t="s">
        <v>161</v>
      </c>
      <c r="D132" s="86" t="s">
        <v>6</v>
      </c>
      <c r="E132" s="92">
        <f>SUM(E133:E136)</f>
        <v>0</v>
      </c>
      <c r="F132" s="93">
        <f>SUM(F133:F136)</f>
        <v>0</v>
      </c>
      <c r="G132" s="92">
        <f>SUM(G133:G136)</f>
        <v>0</v>
      </c>
      <c r="H132" s="92">
        <f>SUM(H133:H136)</f>
        <v>0</v>
      </c>
      <c r="I132" s="92">
        <f>SUM(I133:I136)</f>
        <v>0</v>
      </c>
      <c r="J132" s="92">
        <f t="shared" si="63"/>
        <v>0</v>
      </c>
      <c r="K132" s="58"/>
      <c r="L132" s="58"/>
      <c r="M132" s="58"/>
      <c r="N132" s="58"/>
      <c r="O132" s="58"/>
      <c r="P132" s="58"/>
    </row>
    <row r="133" spans="1:16" s="7" customFormat="1" ht="15.75" outlineLevel="1" x14ac:dyDescent="0.25">
      <c r="A133" s="147"/>
      <c r="B133" s="135"/>
      <c r="C133" s="135"/>
      <c r="D133" s="86" t="s">
        <v>180</v>
      </c>
      <c r="E133" s="94">
        <v>0</v>
      </c>
      <c r="F133" s="95">
        <v>0</v>
      </c>
      <c r="G133" s="94">
        <v>0</v>
      </c>
      <c r="H133" s="94">
        <v>0</v>
      </c>
      <c r="I133" s="94">
        <v>0</v>
      </c>
      <c r="J133" s="92">
        <f t="shared" si="63"/>
        <v>0</v>
      </c>
      <c r="K133" s="59"/>
      <c r="L133" s="59"/>
      <c r="M133" s="59"/>
      <c r="N133" s="59"/>
      <c r="O133" s="59"/>
      <c r="P133" s="59"/>
    </row>
    <row r="134" spans="1:16" s="7" customFormat="1" ht="15.75" outlineLevel="1" x14ac:dyDescent="0.25">
      <c r="A134" s="147"/>
      <c r="B134" s="135"/>
      <c r="C134" s="135"/>
      <c r="D134" s="86" t="s">
        <v>7</v>
      </c>
      <c r="E134" s="94">
        <v>0</v>
      </c>
      <c r="F134" s="95">
        <v>0</v>
      </c>
      <c r="G134" s="94">
        <v>0</v>
      </c>
      <c r="H134" s="94">
        <v>0</v>
      </c>
      <c r="I134" s="94">
        <v>0</v>
      </c>
      <c r="J134" s="92">
        <f t="shared" si="63"/>
        <v>0</v>
      </c>
      <c r="K134" s="59"/>
      <c r="L134" s="59"/>
      <c r="M134" s="59"/>
      <c r="N134" s="59"/>
      <c r="O134" s="59"/>
      <c r="P134" s="59"/>
    </row>
    <row r="135" spans="1:16" s="7" customFormat="1" ht="15.75" outlineLevel="1" x14ac:dyDescent="0.25">
      <c r="A135" s="147"/>
      <c r="B135" s="135"/>
      <c r="C135" s="135"/>
      <c r="D135" s="86" t="s">
        <v>8</v>
      </c>
      <c r="E135" s="94">
        <v>0</v>
      </c>
      <c r="F135" s="95">
        <v>0</v>
      </c>
      <c r="G135" s="94">
        <v>0</v>
      </c>
      <c r="H135" s="94">
        <v>0</v>
      </c>
      <c r="I135" s="94">
        <v>0</v>
      </c>
      <c r="J135" s="92">
        <f t="shared" si="63"/>
        <v>0</v>
      </c>
      <c r="K135" s="59"/>
      <c r="L135" s="59"/>
      <c r="M135" s="59"/>
      <c r="N135" s="59"/>
      <c r="O135" s="59"/>
      <c r="P135" s="59"/>
    </row>
    <row r="136" spans="1:16" s="8" customFormat="1" ht="16.5" outlineLevel="1" thickBot="1" x14ac:dyDescent="0.3">
      <c r="A136" s="147"/>
      <c r="B136" s="135"/>
      <c r="C136" s="135"/>
      <c r="D136" s="86" t="s">
        <v>9</v>
      </c>
      <c r="E136" s="94">
        <v>0</v>
      </c>
      <c r="F136" s="95">
        <v>0</v>
      </c>
      <c r="G136" s="94">
        <v>0</v>
      </c>
      <c r="H136" s="94">
        <v>0</v>
      </c>
      <c r="I136" s="94">
        <v>0</v>
      </c>
      <c r="J136" s="92">
        <f t="shared" si="63"/>
        <v>0</v>
      </c>
      <c r="K136" s="60"/>
      <c r="L136" s="60"/>
      <c r="M136" s="60"/>
      <c r="N136" s="60"/>
      <c r="O136" s="60"/>
      <c r="P136" s="60"/>
    </row>
    <row r="137" spans="1:16" ht="14.45" customHeight="1" outlineLevel="1" x14ac:dyDescent="0.25">
      <c r="A137" s="147" t="s">
        <v>23</v>
      </c>
      <c r="B137" s="135" t="s">
        <v>59</v>
      </c>
      <c r="C137" s="135" t="s">
        <v>161</v>
      </c>
      <c r="D137" s="86" t="s">
        <v>6</v>
      </c>
      <c r="E137" s="92">
        <f>SUM(E138:E141)</f>
        <v>0</v>
      </c>
      <c r="F137" s="93">
        <f>SUM(F138:F141)</f>
        <v>0</v>
      </c>
      <c r="G137" s="92">
        <f>SUM(G138:G141)</f>
        <v>0</v>
      </c>
      <c r="H137" s="92">
        <f>SUM(H138:H141)</f>
        <v>0</v>
      </c>
      <c r="I137" s="92">
        <f>SUM(I138:I141)</f>
        <v>0</v>
      </c>
      <c r="J137" s="92">
        <f t="shared" si="63"/>
        <v>0</v>
      </c>
      <c r="K137" s="57"/>
      <c r="L137" s="57"/>
      <c r="M137" s="57"/>
      <c r="N137" s="57"/>
      <c r="O137" s="57"/>
      <c r="P137" s="57"/>
    </row>
    <row r="138" spans="1:16" ht="14.25" customHeight="1" outlineLevel="1" x14ac:dyDescent="0.25">
      <c r="A138" s="147"/>
      <c r="B138" s="135"/>
      <c r="C138" s="135"/>
      <c r="D138" s="86" t="s">
        <v>180</v>
      </c>
      <c r="E138" s="94">
        <v>0</v>
      </c>
      <c r="F138" s="95">
        <v>0</v>
      </c>
      <c r="G138" s="94">
        <v>0</v>
      </c>
      <c r="H138" s="94">
        <v>0</v>
      </c>
      <c r="I138" s="94">
        <v>0</v>
      </c>
      <c r="J138" s="92">
        <f>E138+F138+G138+H138+I138</f>
        <v>0</v>
      </c>
      <c r="K138" s="57"/>
      <c r="L138" s="57"/>
      <c r="M138" s="57"/>
      <c r="N138" s="57"/>
      <c r="O138" s="57"/>
      <c r="P138" s="57"/>
    </row>
    <row r="139" spans="1:16" ht="14.45" customHeight="1" outlineLevel="1" x14ac:dyDescent="0.25">
      <c r="A139" s="147"/>
      <c r="B139" s="135"/>
      <c r="C139" s="135"/>
      <c r="D139" s="86" t="s">
        <v>7</v>
      </c>
      <c r="E139" s="94">
        <v>0</v>
      </c>
      <c r="F139" s="95">
        <v>0</v>
      </c>
      <c r="G139" s="94">
        <v>0</v>
      </c>
      <c r="H139" s="94">
        <v>0</v>
      </c>
      <c r="I139" s="94">
        <v>0</v>
      </c>
      <c r="J139" s="92">
        <f t="shared" si="63"/>
        <v>0</v>
      </c>
      <c r="K139" s="57"/>
      <c r="L139" s="57"/>
      <c r="M139" s="57"/>
      <c r="N139" s="57"/>
      <c r="O139" s="57"/>
      <c r="P139" s="57"/>
    </row>
    <row r="140" spans="1:16" ht="14.45" customHeight="1" outlineLevel="1" x14ac:dyDescent="0.25">
      <c r="A140" s="147"/>
      <c r="B140" s="135"/>
      <c r="C140" s="135"/>
      <c r="D140" s="86" t="s">
        <v>8</v>
      </c>
      <c r="E140" s="94">
        <v>0</v>
      </c>
      <c r="F140" s="95">
        <v>0</v>
      </c>
      <c r="G140" s="94">
        <v>0</v>
      </c>
      <c r="H140" s="94">
        <v>0</v>
      </c>
      <c r="I140" s="94">
        <v>0</v>
      </c>
      <c r="J140" s="92">
        <f t="shared" si="63"/>
        <v>0</v>
      </c>
      <c r="K140" s="57"/>
      <c r="L140" s="57"/>
      <c r="M140" s="57"/>
      <c r="N140" s="57"/>
      <c r="O140" s="57"/>
      <c r="P140" s="57"/>
    </row>
    <row r="141" spans="1:16" ht="15.75" outlineLevel="1" x14ac:dyDescent="0.25">
      <c r="A141" s="147"/>
      <c r="B141" s="135"/>
      <c r="C141" s="135"/>
      <c r="D141" s="86" t="s">
        <v>9</v>
      </c>
      <c r="E141" s="94">
        <v>0</v>
      </c>
      <c r="F141" s="95">
        <v>0</v>
      </c>
      <c r="G141" s="94">
        <v>0</v>
      </c>
      <c r="H141" s="94">
        <v>0</v>
      </c>
      <c r="I141" s="94">
        <v>0</v>
      </c>
      <c r="J141" s="92">
        <f t="shared" si="63"/>
        <v>0</v>
      </c>
      <c r="K141" s="57"/>
      <c r="L141" s="57"/>
      <c r="M141" s="57"/>
      <c r="N141" s="57"/>
      <c r="O141" s="57"/>
      <c r="P141" s="57"/>
    </row>
    <row r="142" spans="1:16" ht="14.45" customHeight="1" outlineLevel="1" x14ac:dyDescent="0.25">
      <c r="A142" s="147"/>
      <c r="B142" s="135"/>
      <c r="C142" s="135" t="s">
        <v>269</v>
      </c>
      <c r="D142" s="86" t="s">
        <v>6</v>
      </c>
      <c r="E142" s="92">
        <f>SUM(E143:E146)</f>
        <v>0</v>
      </c>
      <c r="F142" s="93">
        <f>SUM(F143:F146)</f>
        <v>0</v>
      </c>
      <c r="G142" s="92">
        <f>SUM(G143:G146)</f>
        <v>0</v>
      </c>
      <c r="H142" s="92">
        <f>SUM(H143:H146)</f>
        <v>0</v>
      </c>
      <c r="I142" s="92">
        <f>SUM(I143:I146)</f>
        <v>0</v>
      </c>
      <c r="J142" s="92">
        <f>E142+F142+G142+H142+I142</f>
        <v>0</v>
      </c>
      <c r="K142" s="57"/>
      <c r="L142" s="57"/>
      <c r="M142" s="57"/>
      <c r="N142" s="57"/>
      <c r="O142" s="57"/>
      <c r="P142" s="57"/>
    </row>
    <row r="143" spans="1:16" ht="14.45" customHeight="1" outlineLevel="1" x14ac:dyDescent="0.25">
      <c r="A143" s="147"/>
      <c r="B143" s="135"/>
      <c r="C143" s="135"/>
      <c r="D143" s="86" t="s">
        <v>180</v>
      </c>
      <c r="E143" s="94">
        <v>0</v>
      </c>
      <c r="F143" s="95">
        <v>0</v>
      </c>
      <c r="G143" s="94">
        <v>0</v>
      </c>
      <c r="H143" s="94">
        <v>0</v>
      </c>
      <c r="I143" s="94">
        <v>0</v>
      </c>
      <c r="J143" s="92">
        <f t="shared" si="63"/>
        <v>0</v>
      </c>
      <c r="K143" s="57"/>
      <c r="L143" s="57"/>
      <c r="M143" s="57"/>
      <c r="N143" s="57"/>
      <c r="O143" s="57"/>
      <c r="P143" s="57"/>
    </row>
    <row r="144" spans="1:16" ht="14.45" customHeight="1" outlineLevel="1" x14ac:dyDescent="0.25">
      <c r="A144" s="147"/>
      <c r="B144" s="135"/>
      <c r="C144" s="135"/>
      <c r="D144" s="86" t="s">
        <v>7</v>
      </c>
      <c r="E144" s="94">
        <v>0</v>
      </c>
      <c r="F144" s="95">
        <v>0</v>
      </c>
      <c r="G144" s="94">
        <v>0</v>
      </c>
      <c r="H144" s="94">
        <v>0</v>
      </c>
      <c r="I144" s="94">
        <v>0</v>
      </c>
      <c r="J144" s="92">
        <f t="shared" si="63"/>
        <v>0</v>
      </c>
      <c r="K144" s="57"/>
      <c r="L144" s="57"/>
      <c r="M144" s="57"/>
      <c r="N144" s="57"/>
      <c r="O144" s="57"/>
      <c r="P144" s="57"/>
    </row>
    <row r="145" spans="1:16" ht="14.45" customHeight="1" outlineLevel="1" x14ac:dyDescent="0.25">
      <c r="A145" s="147"/>
      <c r="B145" s="135"/>
      <c r="C145" s="135"/>
      <c r="D145" s="86" t="s">
        <v>8</v>
      </c>
      <c r="E145" s="94">
        <v>0</v>
      </c>
      <c r="F145" s="95">
        <v>0</v>
      </c>
      <c r="G145" s="94">
        <v>0</v>
      </c>
      <c r="H145" s="94">
        <v>0</v>
      </c>
      <c r="I145" s="94">
        <v>0</v>
      </c>
      <c r="J145" s="92">
        <f t="shared" si="63"/>
        <v>0</v>
      </c>
      <c r="K145" s="57"/>
      <c r="L145" s="57"/>
      <c r="M145" s="57"/>
      <c r="N145" s="57"/>
      <c r="O145" s="57"/>
      <c r="P145" s="57"/>
    </row>
    <row r="146" spans="1:16" ht="14.45" customHeight="1" outlineLevel="1" x14ac:dyDescent="0.25">
      <c r="A146" s="147"/>
      <c r="B146" s="135"/>
      <c r="C146" s="135"/>
      <c r="D146" s="86" t="s">
        <v>9</v>
      </c>
      <c r="E146" s="94">
        <v>0</v>
      </c>
      <c r="F146" s="95">
        <v>0</v>
      </c>
      <c r="G146" s="94">
        <v>0</v>
      </c>
      <c r="H146" s="94">
        <v>0</v>
      </c>
      <c r="I146" s="94">
        <v>0</v>
      </c>
      <c r="J146" s="92">
        <f t="shared" si="63"/>
        <v>0</v>
      </c>
      <c r="K146" s="57"/>
      <c r="L146" s="57"/>
      <c r="M146" s="57"/>
      <c r="N146" s="57"/>
      <c r="O146" s="57"/>
      <c r="P146" s="57"/>
    </row>
    <row r="147" spans="1:16" ht="14.45" customHeight="1" outlineLevel="1" x14ac:dyDescent="0.25">
      <c r="A147" s="147"/>
      <c r="B147" s="135"/>
      <c r="C147" s="135" t="s">
        <v>51</v>
      </c>
      <c r="D147" s="86" t="s">
        <v>6</v>
      </c>
      <c r="E147" s="92">
        <f>SUM(E148:E151)</f>
        <v>0</v>
      </c>
      <c r="F147" s="93">
        <f>SUM(F148:F151)</f>
        <v>0</v>
      </c>
      <c r="G147" s="92">
        <f>SUM(G148:G151)</f>
        <v>0</v>
      </c>
      <c r="H147" s="92">
        <f>SUM(H148:H151)</f>
        <v>0</v>
      </c>
      <c r="I147" s="92">
        <f>SUM(I148:I151)</f>
        <v>0</v>
      </c>
      <c r="J147" s="92">
        <f t="shared" si="63"/>
        <v>0</v>
      </c>
      <c r="K147" s="57"/>
      <c r="L147" s="57"/>
      <c r="M147" s="57"/>
      <c r="N147" s="57"/>
      <c r="O147" s="57"/>
      <c r="P147" s="57"/>
    </row>
    <row r="148" spans="1:16" ht="14.45" customHeight="1" outlineLevel="1" x14ac:dyDescent="0.25">
      <c r="A148" s="147"/>
      <c r="B148" s="135"/>
      <c r="C148" s="135"/>
      <c r="D148" s="86" t="s">
        <v>180</v>
      </c>
      <c r="E148" s="92">
        <f t="shared" ref="E148:I151" si="66">E138+E143</f>
        <v>0</v>
      </c>
      <c r="F148" s="93">
        <f t="shared" si="66"/>
        <v>0</v>
      </c>
      <c r="G148" s="92">
        <f t="shared" si="66"/>
        <v>0</v>
      </c>
      <c r="H148" s="92">
        <f t="shared" si="66"/>
        <v>0</v>
      </c>
      <c r="I148" s="92">
        <f t="shared" si="66"/>
        <v>0</v>
      </c>
      <c r="J148" s="92">
        <f t="shared" si="63"/>
        <v>0</v>
      </c>
      <c r="K148" s="57"/>
      <c r="L148" s="57"/>
      <c r="M148" s="57"/>
      <c r="N148" s="57"/>
      <c r="O148" s="57"/>
      <c r="P148" s="57"/>
    </row>
    <row r="149" spans="1:16" ht="14.45" customHeight="1" outlineLevel="1" x14ac:dyDescent="0.25">
      <c r="A149" s="147"/>
      <c r="B149" s="135"/>
      <c r="C149" s="135"/>
      <c r="D149" s="86" t="s">
        <v>7</v>
      </c>
      <c r="E149" s="92">
        <f t="shared" si="66"/>
        <v>0</v>
      </c>
      <c r="F149" s="93">
        <f t="shared" si="66"/>
        <v>0</v>
      </c>
      <c r="G149" s="92">
        <f t="shared" si="66"/>
        <v>0</v>
      </c>
      <c r="H149" s="92">
        <f t="shared" si="66"/>
        <v>0</v>
      </c>
      <c r="I149" s="92">
        <f t="shared" si="66"/>
        <v>0</v>
      </c>
      <c r="J149" s="92">
        <f t="shared" si="63"/>
        <v>0</v>
      </c>
      <c r="K149" s="57"/>
      <c r="L149" s="57"/>
      <c r="M149" s="57"/>
      <c r="N149" s="57"/>
      <c r="O149" s="57"/>
      <c r="P149" s="57"/>
    </row>
    <row r="150" spans="1:16" ht="14.45" customHeight="1" outlineLevel="1" x14ac:dyDescent="0.25">
      <c r="A150" s="147"/>
      <c r="B150" s="135"/>
      <c r="C150" s="135"/>
      <c r="D150" s="86" t="s">
        <v>8</v>
      </c>
      <c r="E150" s="92">
        <f t="shared" si="66"/>
        <v>0</v>
      </c>
      <c r="F150" s="93">
        <f t="shared" si="66"/>
        <v>0</v>
      </c>
      <c r="G150" s="92">
        <f t="shared" si="66"/>
        <v>0</v>
      </c>
      <c r="H150" s="92">
        <f t="shared" si="66"/>
        <v>0</v>
      </c>
      <c r="I150" s="92">
        <f t="shared" si="66"/>
        <v>0</v>
      </c>
      <c r="J150" s="92">
        <f t="shared" si="63"/>
        <v>0</v>
      </c>
      <c r="K150" s="57"/>
      <c r="L150" s="57"/>
      <c r="M150" s="57"/>
      <c r="N150" s="57"/>
      <c r="O150" s="57"/>
      <c r="P150" s="57"/>
    </row>
    <row r="151" spans="1:16" ht="14.45" customHeight="1" outlineLevel="1" x14ac:dyDescent="0.25">
      <c r="A151" s="147"/>
      <c r="B151" s="135"/>
      <c r="C151" s="135"/>
      <c r="D151" s="86" t="s">
        <v>9</v>
      </c>
      <c r="E151" s="92">
        <f t="shared" si="66"/>
        <v>0</v>
      </c>
      <c r="F151" s="93">
        <f t="shared" si="66"/>
        <v>0</v>
      </c>
      <c r="G151" s="92">
        <f t="shared" si="66"/>
        <v>0</v>
      </c>
      <c r="H151" s="92">
        <f t="shared" si="66"/>
        <v>0</v>
      </c>
      <c r="I151" s="92">
        <f t="shared" si="66"/>
        <v>0</v>
      </c>
      <c r="J151" s="92">
        <f t="shared" si="63"/>
        <v>0</v>
      </c>
      <c r="K151" s="57"/>
      <c r="L151" s="57"/>
      <c r="M151" s="57"/>
      <c r="N151" s="57"/>
      <c r="O151" s="57"/>
      <c r="P151" s="57"/>
    </row>
    <row r="152" spans="1:16" ht="14.45" customHeight="1" outlineLevel="1" x14ac:dyDescent="0.25">
      <c r="A152" s="147" t="s">
        <v>26</v>
      </c>
      <c r="B152" s="135" t="s">
        <v>168</v>
      </c>
      <c r="C152" s="135" t="s">
        <v>161</v>
      </c>
      <c r="D152" s="86" t="s">
        <v>6</v>
      </c>
      <c r="E152" s="92">
        <f>SUM(E153:E156)</f>
        <v>178.76499999999999</v>
      </c>
      <c r="F152" s="93">
        <f>SUM(F153:F156)</f>
        <v>0</v>
      </c>
      <c r="G152" s="92">
        <f>SUM(G153:G156)</f>
        <v>0</v>
      </c>
      <c r="H152" s="92">
        <f>SUM(H153:H156)</f>
        <v>0</v>
      </c>
      <c r="I152" s="92">
        <f>SUM(I153:I156)</f>
        <v>0</v>
      </c>
      <c r="J152" s="92">
        <f t="shared" ref="J152:J211" si="67">E152+F152+G152+H152+I152</f>
        <v>178.76499999999999</v>
      </c>
      <c r="K152" s="57"/>
      <c r="L152" s="57"/>
      <c r="M152" s="57"/>
      <c r="N152" s="57"/>
      <c r="O152" s="57"/>
      <c r="P152" s="57"/>
    </row>
    <row r="153" spans="1:16" ht="14.45" customHeight="1" outlineLevel="1" x14ac:dyDescent="0.25">
      <c r="A153" s="147"/>
      <c r="B153" s="135"/>
      <c r="C153" s="135"/>
      <c r="D153" s="86" t="s">
        <v>180</v>
      </c>
      <c r="E153" s="94">
        <v>178.76499999999999</v>
      </c>
      <c r="F153" s="94">
        <v>0</v>
      </c>
      <c r="G153" s="94">
        <v>0</v>
      </c>
      <c r="H153" s="94">
        <v>0</v>
      </c>
      <c r="I153" s="94">
        <v>0</v>
      </c>
      <c r="J153" s="92">
        <f t="shared" si="67"/>
        <v>178.76499999999999</v>
      </c>
      <c r="K153" s="57"/>
      <c r="L153" s="57"/>
      <c r="M153" s="57"/>
      <c r="N153" s="57"/>
      <c r="O153" s="57"/>
      <c r="P153" s="57"/>
    </row>
    <row r="154" spans="1:16" ht="14.45" customHeight="1" outlineLevel="1" x14ac:dyDescent="0.25">
      <c r="A154" s="147"/>
      <c r="B154" s="135"/>
      <c r="C154" s="135"/>
      <c r="D154" s="86" t="s">
        <v>7</v>
      </c>
      <c r="E154" s="94">
        <v>0</v>
      </c>
      <c r="F154" s="94">
        <v>0</v>
      </c>
      <c r="G154" s="94">
        <v>0</v>
      </c>
      <c r="H154" s="94">
        <v>0</v>
      </c>
      <c r="I154" s="94">
        <v>0</v>
      </c>
      <c r="J154" s="92">
        <f t="shared" si="67"/>
        <v>0</v>
      </c>
      <c r="K154" s="57"/>
      <c r="L154" s="57"/>
      <c r="M154" s="57"/>
      <c r="N154" s="57"/>
      <c r="O154" s="57"/>
      <c r="P154" s="57"/>
    </row>
    <row r="155" spans="1:16" ht="14.45" customHeight="1" outlineLevel="1" x14ac:dyDescent="0.25">
      <c r="A155" s="147"/>
      <c r="B155" s="135"/>
      <c r="C155" s="135"/>
      <c r="D155" s="86" t="s">
        <v>8</v>
      </c>
      <c r="E155" s="94">
        <v>0</v>
      </c>
      <c r="F155" s="94">
        <v>0</v>
      </c>
      <c r="G155" s="94">
        <v>0</v>
      </c>
      <c r="H155" s="94">
        <v>0</v>
      </c>
      <c r="I155" s="94">
        <v>0</v>
      </c>
      <c r="J155" s="92">
        <f t="shared" si="67"/>
        <v>0</v>
      </c>
      <c r="K155" s="57"/>
      <c r="L155" s="57"/>
      <c r="M155" s="57"/>
      <c r="N155" s="57"/>
      <c r="O155" s="57"/>
      <c r="P155" s="57"/>
    </row>
    <row r="156" spans="1:16" ht="14.25" customHeight="1" outlineLevel="1" x14ac:dyDescent="0.25">
      <c r="A156" s="147"/>
      <c r="B156" s="135"/>
      <c r="C156" s="135"/>
      <c r="D156" s="86" t="s">
        <v>9</v>
      </c>
      <c r="E156" s="94">
        <v>0</v>
      </c>
      <c r="F156" s="94">
        <v>0</v>
      </c>
      <c r="G156" s="94">
        <v>0</v>
      </c>
      <c r="H156" s="94">
        <v>0</v>
      </c>
      <c r="I156" s="94">
        <v>0</v>
      </c>
      <c r="J156" s="92">
        <f t="shared" si="67"/>
        <v>0</v>
      </c>
      <c r="K156" s="57"/>
      <c r="L156" s="57"/>
      <c r="M156" s="57"/>
      <c r="N156" s="57"/>
      <c r="O156" s="57"/>
      <c r="P156" s="57"/>
    </row>
    <row r="157" spans="1:16" ht="14.45" customHeight="1" outlineLevel="1" x14ac:dyDescent="0.25">
      <c r="A157" s="147"/>
      <c r="B157" s="135"/>
      <c r="C157" s="132" t="s">
        <v>220</v>
      </c>
      <c r="D157" s="86" t="s">
        <v>6</v>
      </c>
      <c r="E157" s="92">
        <f>SUM(E158:E161)</f>
        <v>287.01</v>
      </c>
      <c r="F157" s="93">
        <f>SUM(F158:F161)</f>
        <v>300</v>
      </c>
      <c r="G157" s="92">
        <f>SUM(G158:G161)</f>
        <v>300</v>
      </c>
      <c r="H157" s="92">
        <f>SUM(H158:H161)</f>
        <v>300</v>
      </c>
      <c r="I157" s="92">
        <f>SUM(I158:I161)</f>
        <v>300</v>
      </c>
      <c r="J157" s="92">
        <f t="shared" si="67"/>
        <v>1487.01</v>
      </c>
      <c r="K157" s="57"/>
      <c r="L157" s="57"/>
      <c r="M157" s="57"/>
      <c r="N157" s="57"/>
      <c r="O157" s="57"/>
      <c r="P157" s="57"/>
    </row>
    <row r="158" spans="1:16" ht="14.45" customHeight="1" outlineLevel="1" x14ac:dyDescent="0.25">
      <c r="A158" s="147"/>
      <c r="B158" s="135"/>
      <c r="C158" s="133"/>
      <c r="D158" s="86" t="s">
        <v>180</v>
      </c>
      <c r="E158" s="94">
        <v>287.01</v>
      </c>
      <c r="F158" s="95">
        <v>300</v>
      </c>
      <c r="G158" s="94">
        <v>300</v>
      </c>
      <c r="H158" s="95">
        <v>300</v>
      </c>
      <c r="I158" s="94">
        <v>300</v>
      </c>
      <c r="J158" s="92">
        <f t="shared" si="67"/>
        <v>1487.01</v>
      </c>
      <c r="K158" s="57"/>
      <c r="L158" s="57"/>
      <c r="M158" s="57"/>
      <c r="N158" s="57"/>
      <c r="O158" s="57"/>
      <c r="P158" s="57"/>
    </row>
    <row r="159" spans="1:16" ht="14.45" customHeight="1" outlineLevel="1" x14ac:dyDescent="0.25">
      <c r="A159" s="147"/>
      <c r="B159" s="135"/>
      <c r="C159" s="133"/>
      <c r="D159" s="86" t="s">
        <v>7</v>
      </c>
      <c r="E159" s="94">
        <v>0</v>
      </c>
      <c r="F159" s="94">
        <v>0</v>
      </c>
      <c r="G159" s="94">
        <v>0</v>
      </c>
      <c r="H159" s="94">
        <v>0</v>
      </c>
      <c r="I159" s="94">
        <v>0</v>
      </c>
      <c r="J159" s="92">
        <f t="shared" si="67"/>
        <v>0</v>
      </c>
      <c r="K159" s="57"/>
      <c r="L159" s="57"/>
      <c r="M159" s="57"/>
      <c r="N159" s="57"/>
      <c r="O159" s="57"/>
      <c r="P159" s="57"/>
    </row>
    <row r="160" spans="1:16" ht="14.45" customHeight="1" outlineLevel="1" x14ac:dyDescent="0.25">
      <c r="A160" s="147"/>
      <c r="B160" s="135"/>
      <c r="C160" s="133"/>
      <c r="D160" s="86" t="s">
        <v>8</v>
      </c>
      <c r="E160" s="94">
        <v>0</v>
      </c>
      <c r="F160" s="94">
        <v>0</v>
      </c>
      <c r="G160" s="94">
        <v>0</v>
      </c>
      <c r="H160" s="94">
        <v>0</v>
      </c>
      <c r="I160" s="94">
        <v>0</v>
      </c>
      <c r="J160" s="92">
        <f t="shared" si="67"/>
        <v>0</v>
      </c>
      <c r="K160" s="57"/>
      <c r="L160" s="57"/>
      <c r="M160" s="57"/>
      <c r="N160" s="57"/>
      <c r="O160" s="57"/>
      <c r="P160" s="57"/>
    </row>
    <row r="161" spans="1:16" ht="14.25" customHeight="1" outlineLevel="1" x14ac:dyDescent="0.25">
      <c r="A161" s="147"/>
      <c r="B161" s="135"/>
      <c r="C161" s="134"/>
      <c r="D161" s="86" t="s">
        <v>9</v>
      </c>
      <c r="E161" s="94">
        <v>0</v>
      </c>
      <c r="F161" s="94">
        <v>0</v>
      </c>
      <c r="G161" s="94">
        <v>0</v>
      </c>
      <c r="H161" s="94">
        <v>0</v>
      </c>
      <c r="I161" s="94">
        <v>0</v>
      </c>
      <c r="J161" s="92">
        <f t="shared" si="67"/>
        <v>0</v>
      </c>
      <c r="K161" s="57"/>
      <c r="L161" s="57"/>
      <c r="M161" s="57"/>
      <c r="N161" s="57"/>
      <c r="O161" s="57"/>
      <c r="P161" s="57"/>
    </row>
    <row r="162" spans="1:16" ht="14.25" customHeight="1" outlineLevel="1" x14ac:dyDescent="0.25">
      <c r="A162" s="147"/>
      <c r="B162" s="135"/>
      <c r="C162" s="132" t="s">
        <v>269</v>
      </c>
      <c r="D162" s="86" t="s">
        <v>6</v>
      </c>
      <c r="E162" s="92">
        <f>SUM(E163:E166)</f>
        <v>0</v>
      </c>
      <c r="F162" s="93">
        <f>SUM(F163:F166)</f>
        <v>0</v>
      </c>
      <c r="G162" s="92">
        <f>SUM(G163:G166)</f>
        <v>0</v>
      </c>
      <c r="H162" s="92">
        <f>SUM(H163:H166)</f>
        <v>0</v>
      </c>
      <c r="I162" s="92">
        <f>SUM(I163:I166)</f>
        <v>0</v>
      </c>
      <c r="J162" s="92">
        <f t="shared" si="67"/>
        <v>0</v>
      </c>
      <c r="K162" s="57"/>
      <c r="L162" s="57"/>
      <c r="M162" s="57"/>
      <c r="N162" s="57"/>
      <c r="O162" s="57"/>
      <c r="P162" s="57"/>
    </row>
    <row r="163" spans="1:16" ht="14.25" customHeight="1" outlineLevel="1" x14ac:dyDescent="0.25">
      <c r="A163" s="147"/>
      <c r="B163" s="135"/>
      <c r="C163" s="133"/>
      <c r="D163" s="86" t="s">
        <v>180</v>
      </c>
      <c r="E163" s="94">
        <v>0</v>
      </c>
      <c r="F163" s="95">
        <v>0</v>
      </c>
      <c r="G163" s="94">
        <v>0</v>
      </c>
      <c r="H163" s="95">
        <v>0</v>
      </c>
      <c r="I163" s="94">
        <v>0</v>
      </c>
      <c r="J163" s="92">
        <f t="shared" si="67"/>
        <v>0</v>
      </c>
      <c r="K163" s="57"/>
      <c r="L163" s="57"/>
      <c r="M163" s="57"/>
      <c r="N163" s="57"/>
      <c r="O163" s="57"/>
      <c r="P163" s="57"/>
    </row>
    <row r="164" spans="1:16" ht="14.25" customHeight="1" outlineLevel="1" x14ac:dyDescent="0.25">
      <c r="A164" s="147"/>
      <c r="B164" s="135"/>
      <c r="C164" s="133"/>
      <c r="D164" s="86" t="s">
        <v>7</v>
      </c>
      <c r="E164" s="94">
        <v>0</v>
      </c>
      <c r="F164" s="94">
        <v>0</v>
      </c>
      <c r="G164" s="94">
        <v>0</v>
      </c>
      <c r="H164" s="94">
        <v>0</v>
      </c>
      <c r="I164" s="94">
        <v>0</v>
      </c>
      <c r="J164" s="92">
        <f>E164+F164+G164+H164+I164</f>
        <v>0</v>
      </c>
      <c r="K164" s="57"/>
      <c r="L164" s="57"/>
      <c r="M164" s="57"/>
      <c r="N164" s="57"/>
      <c r="O164" s="57"/>
      <c r="P164" s="57"/>
    </row>
    <row r="165" spans="1:16" ht="14.25" customHeight="1" outlineLevel="1" x14ac:dyDescent="0.25">
      <c r="A165" s="147"/>
      <c r="B165" s="135"/>
      <c r="C165" s="133"/>
      <c r="D165" s="86" t="s">
        <v>8</v>
      </c>
      <c r="E165" s="94">
        <v>0</v>
      </c>
      <c r="F165" s="94">
        <v>0</v>
      </c>
      <c r="G165" s="94">
        <v>0</v>
      </c>
      <c r="H165" s="94">
        <v>0</v>
      </c>
      <c r="I165" s="94">
        <v>0</v>
      </c>
      <c r="J165" s="92">
        <f>E165+F165+G165+H165+I165</f>
        <v>0</v>
      </c>
      <c r="K165" s="57"/>
      <c r="L165" s="57"/>
      <c r="M165" s="57"/>
      <c r="N165" s="57"/>
      <c r="O165" s="57"/>
      <c r="P165" s="57"/>
    </row>
    <row r="166" spans="1:16" ht="14.25" customHeight="1" outlineLevel="1" x14ac:dyDescent="0.25">
      <c r="A166" s="147"/>
      <c r="B166" s="135"/>
      <c r="C166" s="134"/>
      <c r="D166" s="86" t="s">
        <v>9</v>
      </c>
      <c r="E166" s="94">
        <v>0</v>
      </c>
      <c r="F166" s="94">
        <v>0</v>
      </c>
      <c r="G166" s="94">
        <v>0</v>
      </c>
      <c r="H166" s="94">
        <v>0</v>
      </c>
      <c r="I166" s="94">
        <v>0</v>
      </c>
      <c r="J166" s="92">
        <f>E166+F166+G166+H166+I166</f>
        <v>0</v>
      </c>
      <c r="K166" s="57"/>
      <c r="L166" s="57"/>
      <c r="M166" s="57"/>
      <c r="N166" s="57"/>
      <c r="O166" s="57"/>
      <c r="P166" s="57"/>
    </row>
    <row r="167" spans="1:16" ht="14.45" customHeight="1" outlineLevel="1" x14ac:dyDescent="0.25">
      <c r="A167" s="147"/>
      <c r="B167" s="135"/>
      <c r="C167" s="135" t="s">
        <v>268</v>
      </c>
      <c r="D167" s="86" t="s">
        <v>6</v>
      </c>
      <c r="E167" s="92">
        <f>SUM(E168:E171)</f>
        <v>100</v>
      </c>
      <c r="F167" s="93">
        <f>SUM(F168:F171)</f>
        <v>170</v>
      </c>
      <c r="G167" s="92">
        <f>SUM(G168:G171)</f>
        <v>100</v>
      </c>
      <c r="H167" s="92">
        <f>SUM(H168:H171)</f>
        <v>100</v>
      </c>
      <c r="I167" s="92">
        <f>SUM(I168:I171)</f>
        <v>100</v>
      </c>
      <c r="J167" s="92">
        <f t="shared" si="67"/>
        <v>570</v>
      </c>
      <c r="K167" s="57"/>
      <c r="L167" s="57"/>
      <c r="M167" s="57"/>
      <c r="N167" s="57"/>
      <c r="O167" s="57"/>
      <c r="P167" s="57"/>
    </row>
    <row r="168" spans="1:16" ht="14.45" customHeight="1" outlineLevel="1" x14ac:dyDescent="0.25">
      <c r="A168" s="147"/>
      <c r="B168" s="135"/>
      <c r="C168" s="135"/>
      <c r="D168" s="86" t="s">
        <v>180</v>
      </c>
      <c r="E168" s="94">
        <v>100</v>
      </c>
      <c r="F168" s="95">
        <v>170</v>
      </c>
      <c r="G168" s="94">
        <v>100</v>
      </c>
      <c r="H168" s="95">
        <v>100</v>
      </c>
      <c r="I168" s="94">
        <v>100</v>
      </c>
      <c r="J168" s="92">
        <f t="shared" si="67"/>
        <v>570</v>
      </c>
      <c r="K168" s="57"/>
      <c r="L168" s="57"/>
      <c r="M168" s="57"/>
      <c r="N168" s="57"/>
      <c r="O168" s="57"/>
      <c r="P168" s="57"/>
    </row>
    <row r="169" spans="1:16" ht="14.45" customHeight="1" outlineLevel="1" x14ac:dyDescent="0.25">
      <c r="A169" s="147"/>
      <c r="B169" s="135"/>
      <c r="C169" s="135"/>
      <c r="D169" s="86" t="s">
        <v>7</v>
      </c>
      <c r="E169" s="94">
        <v>0</v>
      </c>
      <c r="F169" s="94">
        <v>0</v>
      </c>
      <c r="G169" s="94">
        <v>0</v>
      </c>
      <c r="H169" s="94">
        <v>0</v>
      </c>
      <c r="I169" s="94">
        <v>0</v>
      </c>
      <c r="J169" s="92">
        <f t="shared" si="67"/>
        <v>0</v>
      </c>
      <c r="K169" s="57"/>
      <c r="L169" s="57"/>
      <c r="M169" s="57"/>
      <c r="N169" s="57"/>
      <c r="O169" s="57"/>
      <c r="P169" s="57"/>
    </row>
    <row r="170" spans="1:16" ht="14.45" customHeight="1" outlineLevel="1" x14ac:dyDescent="0.25">
      <c r="A170" s="147"/>
      <c r="B170" s="135"/>
      <c r="C170" s="135"/>
      <c r="D170" s="86" t="s">
        <v>8</v>
      </c>
      <c r="E170" s="94">
        <v>0</v>
      </c>
      <c r="F170" s="94">
        <v>0</v>
      </c>
      <c r="G170" s="94">
        <v>0</v>
      </c>
      <c r="H170" s="94">
        <v>0</v>
      </c>
      <c r="I170" s="94">
        <v>0</v>
      </c>
      <c r="J170" s="92">
        <f t="shared" si="67"/>
        <v>0</v>
      </c>
      <c r="K170" s="57"/>
      <c r="L170" s="57"/>
      <c r="M170" s="57"/>
      <c r="N170" s="57"/>
      <c r="O170" s="57"/>
      <c r="P170" s="57"/>
    </row>
    <row r="171" spans="1:16" ht="14.25" customHeight="1" outlineLevel="1" x14ac:dyDescent="0.25">
      <c r="A171" s="147"/>
      <c r="B171" s="135"/>
      <c r="C171" s="135"/>
      <c r="D171" s="86" t="s">
        <v>9</v>
      </c>
      <c r="E171" s="94">
        <v>0</v>
      </c>
      <c r="F171" s="94">
        <v>0</v>
      </c>
      <c r="G171" s="94">
        <v>0</v>
      </c>
      <c r="H171" s="94">
        <v>0</v>
      </c>
      <c r="I171" s="94">
        <v>0</v>
      </c>
      <c r="J171" s="92">
        <f t="shared" si="67"/>
        <v>0</v>
      </c>
      <c r="K171" s="57"/>
      <c r="L171" s="57"/>
      <c r="M171" s="57"/>
      <c r="N171" s="57"/>
      <c r="O171" s="57"/>
      <c r="P171" s="57"/>
    </row>
    <row r="172" spans="1:16" ht="14.45" customHeight="1" outlineLevel="1" x14ac:dyDescent="0.25">
      <c r="A172" s="147"/>
      <c r="B172" s="135"/>
      <c r="C172" s="135" t="s">
        <v>293</v>
      </c>
      <c r="D172" s="86" t="s">
        <v>6</v>
      </c>
      <c r="E172" s="92">
        <f>SUM(E173:E176)</f>
        <v>0</v>
      </c>
      <c r="F172" s="93">
        <f>SUM(F173:F176)</f>
        <v>60</v>
      </c>
      <c r="G172" s="92">
        <f>SUM(G173:G176)</f>
        <v>50</v>
      </c>
      <c r="H172" s="92">
        <f>SUM(H173:H176)</f>
        <v>50</v>
      </c>
      <c r="I172" s="92">
        <f>SUM(I173:I176)</f>
        <v>50</v>
      </c>
      <c r="J172" s="92">
        <f t="shared" ref="J172:J176" si="68">E172+F172+G172+H172+I172</f>
        <v>210</v>
      </c>
      <c r="K172" s="57"/>
      <c r="L172" s="57"/>
      <c r="M172" s="57"/>
      <c r="N172" s="57"/>
      <c r="O172" s="57"/>
      <c r="P172" s="57"/>
    </row>
    <row r="173" spans="1:16" ht="14.45" customHeight="1" outlineLevel="1" x14ac:dyDescent="0.25">
      <c r="A173" s="147"/>
      <c r="B173" s="135"/>
      <c r="C173" s="135"/>
      <c r="D173" s="86" t="s">
        <v>180</v>
      </c>
      <c r="E173" s="94">
        <v>0</v>
      </c>
      <c r="F173" s="95">
        <v>60</v>
      </c>
      <c r="G173" s="94">
        <v>50</v>
      </c>
      <c r="H173" s="95">
        <v>50</v>
      </c>
      <c r="I173" s="94">
        <v>50</v>
      </c>
      <c r="J173" s="92">
        <f t="shared" si="68"/>
        <v>210</v>
      </c>
      <c r="K173" s="57"/>
      <c r="L173" s="57"/>
      <c r="M173" s="57"/>
      <c r="N173" s="57"/>
      <c r="O173" s="57"/>
      <c r="P173" s="57"/>
    </row>
    <row r="174" spans="1:16" ht="14.45" customHeight="1" outlineLevel="1" x14ac:dyDescent="0.25">
      <c r="A174" s="147"/>
      <c r="B174" s="135"/>
      <c r="C174" s="135"/>
      <c r="D174" s="86" t="s">
        <v>7</v>
      </c>
      <c r="E174" s="94">
        <v>0</v>
      </c>
      <c r="F174" s="94">
        <v>0</v>
      </c>
      <c r="G174" s="94">
        <v>0</v>
      </c>
      <c r="H174" s="94">
        <v>0</v>
      </c>
      <c r="I174" s="94">
        <v>0</v>
      </c>
      <c r="J174" s="92">
        <f t="shared" si="68"/>
        <v>0</v>
      </c>
      <c r="K174" s="57"/>
      <c r="L174" s="57"/>
      <c r="M174" s="57"/>
      <c r="N174" s="57"/>
      <c r="O174" s="57"/>
      <c r="P174" s="57"/>
    </row>
    <row r="175" spans="1:16" ht="14.45" customHeight="1" outlineLevel="1" x14ac:dyDescent="0.25">
      <c r="A175" s="147"/>
      <c r="B175" s="135"/>
      <c r="C175" s="135"/>
      <c r="D175" s="86" t="s">
        <v>8</v>
      </c>
      <c r="E175" s="94">
        <v>0</v>
      </c>
      <c r="F175" s="94">
        <v>0</v>
      </c>
      <c r="G175" s="94">
        <v>0</v>
      </c>
      <c r="H175" s="94">
        <v>0</v>
      </c>
      <c r="I175" s="94">
        <v>0</v>
      </c>
      <c r="J175" s="92">
        <f t="shared" si="68"/>
        <v>0</v>
      </c>
      <c r="K175" s="57"/>
      <c r="L175" s="57"/>
      <c r="M175" s="57"/>
      <c r="N175" s="57"/>
      <c r="O175" s="57"/>
      <c r="P175" s="57"/>
    </row>
    <row r="176" spans="1:16" ht="14.25" customHeight="1" outlineLevel="1" x14ac:dyDescent="0.25">
      <c r="A176" s="147"/>
      <c r="B176" s="135"/>
      <c r="C176" s="135"/>
      <c r="D176" s="86" t="s">
        <v>9</v>
      </c>
      <c r="E176" s="94">
        <v>0</v>
      </c>
      <c r="F176" s="94">
        <v>0</v>
      </c>
      <c r="G176" s="94">
        <v>0</v>
      </c>
      <c r="H176" s="94">
        <v>0</v>
      </c>
      <c r="I176" s="94">
        <v>0</v>
      </c>
      <c r="J176" s="92">
        <f t="shared" si="68"/>
        <v>0</v>
      </c>
      <c r="K176" s="57"/>
      <c r="L176" s="57"/>
      <c r="M176" s="57"/>
      <c r="N176" s="57"/>
      <c r="O176" s="57"/>
      <c r="P176" s="57"/>
    </row>
    <row r="177" spans="1:16" ht="14.45" customHeight="1" outlineLevel="1" x14ac:dyDescent="0.25">
      <c r="A177" s="147"/>
      <c r="B177" s="135"/>
      <c r="C177" s="135" t="s">
        <v>294</v>
      </c>
      <c r="D177" s="86" t="s">
        <v>6</v>
      </c>
      <c r="E177" s="92">
        <f>SUM(E178:E181)</f>
        <v>0</v>
      </c>
      <c r="F177" s="93">
        <f>SUM(F178:F181)</f>
        <v>60</v>
      </c>
      <c r="G177" s="92">
        <f>SUM(G178:G181)</f>
        <v>100</v>
      </c>
      <c r="H177" s="92">
        <f>SUM(H178:H181)</f>
        <v>100</v>
      </c>
      <c r="I177" s="92">
        <f>SUM(I178:I181)</f>
        <v>100</v>
      </c>
      <c r="J177" s="92">
        <f t="shared" ref="J177:J181" si="69">E177+F177+G177+H177+I177</f>
        <v>360</v>
      </c>
      <c r="K177" s="57"/>
      <c r="L177" s="57"/>
      <c r="M177" s="57"/>
      <c r="N177" s="57"/>
      <c r="O177" s="57"/>
      <c r="P177" s="57"/>
    </row>
    <row r="178" spans="1:16" ht="14.45" customHeight="1" outlineLevel="1" x14ac:dyDescent="0.25">
      <c r="A178" s="147"/>
      <c r="B178" s="135"/>
      <c r="C178" s="135"/>
      <c r="D178" s="86" t="s">
        <v>180</v>
      </c>
      <c r="E178" s="94">
        <v>0</v>
      </c>
      <c r="F178" s="95">
        <v>60</v>
      </c>
      <c r="G178" s="94">
        <v>100</v>
      </c>
      <c r="H178" s="95">
        <v>100</v>
      </c>
      <c r="I178" s="94">
        <v>100</v>
      </c>
      <c r="J178" s="92">
        <f t="shared" si="69"/>
        <v>360</v>
      </c>
      <c r="K178" s="57"/>
      <c r="L178" s="57"/>
      <c r="M178" s="57"/>
      <c r="N178" s="57"/>
      <c r="O178" s="57"/>
      <c r="P178" s="57"/>
    </row>
    <row r="179" spans="1:16" ht="14.45" customHeight="1" outlineLevel="1" x14ac:dyDescent="0.25">
      <c r="A179" s="147"/>
      <c r="B179" s="135"/>
      <c r="C179" s="135"/>
      <c r="D179" s="86" t="s">
        <v>7</v>
      </c>
      <c r="E179" s="94">
        <v>0</v>
      </c>
      <c r="F179" s="94">
        <v>0</v>
      </c>
      <c r="G179" s="94">
        <v>0</v>
      </c>
      <c r="H179" s="94">
        <v>0</v>
      </c>
      <c r="I179" s="94">
        <v>0</v>
      </c>
      <c r="J179" s="92">
        <f t="shared" si="69"/>
        <v>0</v>
      </c>
      <c r="K179" s="57"/>
      <c r="L179" s="57"/>
      <c r="M179" s="57"/>
      <c r="N179" s="57"/>
      <c r="O179" s="57"/>
      <c r="P179" s="57"/>
    </row>
    <row r="180" spans="1:16" ht="14.45" customHeight="1" outlineLevel="1" x14ac:dyDescent="0.25">
      <c r="A180" s="147"/>
      <c r="B180" s="135"/>
      <c r="C180" s="135"/>
      <c r="D180" s="86" t="s">
        <v>8</v>
      </c>
      <c r="E180" s="94">
        <v>0</v>
      </c>
      <c r="F180" s="94">
        <v>0</v>
      </c>
      <c r="G180" s="94">
        <v>0</v>
      </c>
      <c r="H180" s="94">
        <v>0</v>
      </c>
      <c r="I180" s="94">
        <v>0</v>
      </c>
      <c r="J180" s="92">
        <f t="shared" si="69"/>
        <v>0</v>
      </c>
      <c r="K180" s="57"/>
      <c r="L180" s="57"/>
      <c r="M180" s="57"/>
      <c r="N180" s="57"/>
      <c r="O180" s="57"/>
      <c r="P180" s="57"/>
    </row>
    <row r="181" spans="1:16" ht="14.25" customHeight="1" outlineLevel="1" x14ac:dyDescent="0.25">
      <c r="A181" s="147"/>
      <c r="B181" s="135"/>
      <c r="C181" s="135"/>
      <c r="D181" s="86" t="s">
        <v>9</v>
      </c>
      <c r="E181" s="94">
        <v>0</v>
      </c>
      <c r="F181" s="94">
        <v>0</v>
      </c>
      <c r="G181" s="94">
        <v>0</v>
      </c>
      <c r="H181" s="94">
        <v>0</v>
      </c>
      <c r="I181" s="94">
        <v>0</v>
      </c>
      <c r="J181" s="92">
        <f t="shared" si="69"/>
        <v>0</v>
      </c>
      <c r="K181" s="57"/>
      <c r="L181" s="57"/>
      <c r="M181" s="57"/>
      <c r="N181" s="57"/>
      <c r="O181" s="57"/>
      <c r="P181" s="57"/>
    </row>
    <row r="182" spans="1:16" ht="14.45" customHeight="1" outlineLevel="1" x14ac:dyDescent="0.25">
      <c r="A182" s="147"/>
      <c r="B182" s="135"/>
      <c r="C182" s="135" t="s">
        <v>295</v>
      </c>
      <c r="D182" s="86" t="s">
        <v>6</v>
      </c>
      <c r="E182" s="92">
        <f>SUM(E183:E186)</f>
        <v>0</v>
      </c>
      <c r="F182" s="93">
        <f>SUM(F183:F186)</f>
        <v>25</v>
      </c>
      <c r="G182" s="92">
        <f>SUM(G183:G186)</f>
        <v>5</v>
      </c>
      <c r="H182" s="92">
        <f>SUM(H183:H186)</f>
        <v>5</v>
      </c>
      <c r="I182" s="92">
        <f>SUM(I183:I186)</f>
        <v>5</v>
      </c>
      <c r="J182" s="92">
        <f t="shared" ref="J182:J186" si="70">E182+F182+G182+H182+I182</f>
        <v>40</v>
      </c>
      <c r="K182" s="57"/>
      <c r="L182" s="57"/>
      <c r="M182" s="57"/>
      <c r="N182" s="57"/>
      <c r="O182" s="57"/>
      <c r="P182" s="57"/>
    </row>
    <row r="183" spans="1:16" ht="14.45" customHeight="1" outlineLevel="1" x14ac:dyDescent="0.25">
      <c r="A183" s="147"/>
      <c r="B183" s="135"/>
      <c r="C183" s="135"/>
      <c r="D183" s="86" t="s">
        <v>180</v>
      </c>
      <c r="E183" s="94">
        <v>0</v>
      </c>
      <c r="F183" s="95">
        <v>25</v>
      </c>
      <c r="G183" s="94">
        <v>5</v>
      </c>
      <c r="H183" s="95">
        <v>5</v>
      </c>
      <c r="I183" s="94">
        <v>5</v>
      </c>
      <c r="J183" s="92">
        <f t="shared" si="70"/>
        <v>40</v>
      </c>
      <c r="K183" s="57"/>
      <c r="L183" s="57"/>
      <c r="M183" s="57"/>
      <c r="N183" s="57"/>
      <c r="O183" s="57"/>
      <c r="P183" s="57"/>
    </row>
    <row r="184" spans="1:16" ht="14.45" customHeight="1" outlineLevel="1" x14ac:dyDescent="0.25">
      <c r="A184" s="147"/>
      <c r="B184" s="135"/>
      <c r="C184" s="135"/>
      <c r="D184" s="86" t="s">
        <v>7</v>
      </c>
      <c r="E184" s="94">
        <v>0</v>
      </c>
      <c r="F184" s="94">
        <v>0</v>
      </c>
      <c r="G184" s="94">
        <v>0</v>
      </c>
      <c r="H184" s="94">
        <v>0</v>
      </c>
      <c r="I184" s="94">
        <v>0</v>
      </c>
      <c r="J184" s="92">
        <f t="shared" si="70"/>
        <v>0</v>
      </c>
      <c r="K184" s="57"/>
      <c r="L184" s="57"/>
      <c r="M184" s="57"/>
      <c r="N184" s="57"/>
      <c r="O184" s="57"/>
      <c r="P184" s="57"/>
    </row>
    <row r="185" spans="1:16" ht="14.45" customHeight="1" outlineLevel="1" x14ac:dyDescent="0.25">
      <c r="A185" s="147"/>
      <c r="B185" s="135"/>
      <c r="C185" s="135"/>
      <c r="D185" s="86" t="s">
        <v>8</v>
      </c>
      <c r="E185" s="94">
        <v>0</v>
      </c>
      <c r="F185" s="94">
        <v>0</v>
      </c>
      <c r="G185" s="94">
        <v>0</v>
      </c>
      <c r="H185" s="94">
        <v>0</v>
      </c>
      <c r="I185" s="94">
        <v>0</v>
      </c>
      <c r="J185" s="92">
        <f t="shared" si="70"/>
        <v>0</v>
      </c>
      <c r="K185" s="57"/>
      <c r="L185" s="57"/>
      <c r="M185" s="57"/>
      <c r="N185" s="57"/>
      <c r="O185" s="57"/>
      <c r="P185" s="57"/>
    </row>
    <row r="186" spans="1:16" ht="14.25" customHeight="1" outlineLevel="1" x14ac:dyDescent="0.25">
      <c r="A186" s="147"/>
      <c r="B186" s="135"/>
      <c r="C186" s="135"/>
      <c r="D186" s="86" t="s">
        <v>9</v>
      </c>
      <c r="E186" s="94">
        <v>0</v>
      </c>
      <c r="F186" s="94">
        <v>0</v>
      </c>
      <c r="G186" s="94">
        <v>0</v>
      </c>
      <c r="H186" s="94">
        <v>0</v>
      </c>
      <c r="I186" s="94">
        <v>0</v>
      </c>
      <c r="J186" s="92">
        <f t="shared" si="70"/>
        <v>0</v>
      </c>
      <c r="K186" s="57"/>
      <c r="L186" s="57"/>
      <c r="M186" s="57"/>
      <c r="N186" s="57"/>
      <c r="O186" s="57"/>
      <c r="P186" s="57"/>
    </row>
    <row r="187" spans="1:16" ht="14.45" customHeight="1" outlineLevel="1" x14ac:dyDescent="0.25">
      <c r="A187" s="147"/>
      <c r="B187" s="135"/>
      <c r="C187" s="135" t="s">
        <v>296</v>
      </c>
      <c r="D187" s="86" t="s">
        <v>6</v>
      </c>
      <c r="E187" s="92">
        <f>SUM(E188:E191)</f>
        <v>0</v>
      </c>
      <c r="F187" s="93">
        <f>SUM(F188:F191)</f>
        <v>55</v>
      </c>
      <c r="G187" s="92">
        <f>SUM(G188:G191)</f>
        <v>55</v>
      </c>
      <c r="H187" s="92">
        <f>SUM(H188:H191)</f>
        <v>55</v>
      </c>
      <c r="I187" s="92">
        <f>SUM(I188:I191)</f>
        <v>55</v>
      </c>
      <c r="J187" s="92">
        <f t="shared" ref="J187:J191" si="71">E187+F187+G187+H187+I187</f>
        <v>220</v>
      </c>
      <c r="K187" s="57"/>
      <c r="L187" s="57"/>
      <c r="M187" s="57"/>
      <c r="N187" s="57"/>
      <c r="O187" s="57"/>
      <c r="P187" s="57"/>
    </row>
    <row r="188" spans="1:16" ht="14.45" customHeight="1" outlineLevel="1" x14ac:dyDescent="0.25">
      <c r="A188" s="147"/>
      <c r="B188" s="135"/>
      <c r="C188" s="135"/>
      <c r="D188" s="86" t="s">
        <v>180</v>
      </c>
      <c r="E188" s="94">
        <v>0</v>
      </c>
      <c r="F188" s="95">
        <v>55</v>
      </c>
      <c r="G188" s="94">
        <v>55</v>
      </c>
      <c r="H188" s="95">
        <v>55</v>
      </c>
      <c r="I188" s="94">
        <v>55</v>
      </c>
      <c r="J188" s="92">
        <f t="shared" si="71"/>
        <v>220</v>
      </c>
      <c r="K188" s="57"/>
      <c r="L188" s="57"/>
      <c r="M188" s="57"/>
      <c r="N188" s="57"/>
      <c r="O188" s="57"/>
      <c r="P188" s="57"/>
    </row>
    <row r="189" spans="1:16" ht="14.45" customHeight="1" outlineLevel="1" x14ac:dyDescent="0.25">
      <c r="A189" s="147"/>
      <c r="B189" s="135"/>
      <c r="C189" s="135"/>
      <c r="D189" s="86" t="s">
        <v>7</v>
      </c>
      <c r="E189" s="94">
        <v>0</v>
      </c>
      <c r="F189" s="94">
        <v>0</v>
      </c>
      <c r="G189" s="94">
        <v>0</v>
      </c>
      <c r="H189" s="94">
        <v>0</v>
      </c>
      <c r="I189" s="94">
        <v>0</v>
      </c>
      <c r="J189" s="92">
        <f t="shared" si="71"/>
        <v>0</v>
      </c>
      <c r="K189" s="57"/>
      <c r="L189" s="57"/>
      <c r="M189" s="57"/>
      <c r="N189" s="57"/>
      <c r="O189" s="57"/>
      <c r="P189" s="57"/>
    </row>
    <row r="190" spans="1:16" ht="14.45" customHeight="1" outlineLevel="1" x14ac:dyDescent="0.25">
      <c r="A190" s="147"/>
      <c r="B190" s="135"/>
      <c r="C190" s="135"/>
      <c r="D190" s="86" t="s">
        <v>8</v>
      </c>
      <c r="E190" s="94">
        <v>0</v>
      </c>
      <c r="F190" s="94">
        <v>0</v>
      </c>
      <c r="G190" s="94">
        <v>0</v>
      </c>
      <c r="H190" s="94">
        <v>0</v>
      </c>
      <c r="I190" s="94">
        <v>0</v>
      </c>
      <c r="J190" s="92">
        <f t="shared" si="71"/>
        <v>0</v>
      </c>
      <c r="K190" s="57"/>
      <c r="L190" s="57"/>
      <c r="M190" s="57"/>
      <c r="N190" s="57"/>
      <c r="O190" s="57"/>
      <c r="P190" s="57"/>
    </row>
    <row r="191" spans="1:16" ht="14.25" customHeight="1" outlineLevel="1" x14ac:dyDescent="0.25">
      <c r="A191" s="147"/>
      <c r="B191" s="135"/>
      <c r="C191" s="135"/>
      <c r="D191" s="86" t="s">
        <v>9</v>
      </c>
      <c r="E191" s="94">
        <v>0</v>
      </c>
      <c r="F191" s="94">
        <v>0</v>
      </c>
      <c r="G191" s="94">
        <v>0</v>
      </c>
      <c r="H191" s="94">
        <v>0</v>
      </c>
      <c r="I191" s="94">
        <v>0</v>
      </c>
      <c r="J191" s="92">
        <f t="shared" si="71"/>
        <v>0</v>
      </c>
      <c r="K191" s="57"/>
      <c r="L191" s="57"/>
      <c r="M191" s="57"/>
      <c r="N191" s="57"/>
      <c r="O191" s="57"/>
      <c r="P191" s="57"/>
    </row>
    <row r="192" spans="1:16" ht="14.45" customHeight="1" outlineLevel="1" x14ac:dyDescent="0.25">
      <c r="A192" s="147"/>
      <c r="B192" s="135"/>
      <c r="C192" s="135" t="s">
        <v>297</v>
      </c>
      <c r="D192" s="86" t="s">
        <v>6</v>
      </c>
      <c r="E192" s="92">
        <f>SUM(E193:E196)</f>
        <v>0</v>
      </c>
      <c r="F192" s="93">
        <f>SUM(F193:F196)</f>
        <v>30</v>
      </c>
      <c r="G192" s="92">
        <f>SUM(G193:G196)</f>
        <v>30</v>
      </c>
      <c r="H192" s="92">
        <f>SUM(H193:H196)</f>
        <v>30</v>
      </c>
      <c r="I192" s="92">
        <f>SUM(I193:I196)</f>
        <v>30</v>
      </c>
      <c r="J192" s="92">
        <f t="shared" ref="J192:J196" si="72">E192+F192+G192+H192+I192</f>
        <v>120</v>
      </c>
      <c r="K192" s="57"/>
      <c r="L192" s="57"/>
      <c r="M192" s="57"/>
      <c r="N192" s="57"/>
      <c r="O192" s="57"/>
      <c r="P192" s="57"/>
    </row>
    <row r="193" spans="1:16" ht="14.45" customHeight="1" outlineLevel="1" x14ac:dyDescent="0.25">
      <c r="A193" s="147"/>
      <c r="B193" s="135"/>
      <c r="C193" s="135"/>
      <c r="D193" s="86" t="s">
        <v>180</v>
      </c>
      <c r="E193" s="94">
        <v>0</v>
      </c>
      <c r="F193" s="95">
        <v>30</v>
      </c>
      <c r="G193" s="94">
        <v>30</v>
      </c>
      <c r="H193" s="95">
        <v>30</v>
      </c>
      <c r="I193" s="94">
        <v>30</v>
      </c>
      <c r="J193" s="92">
        <f t="shared" si="72"/>
        <v>120</v>
      </c>
      <c r="K193" s="57"/>
      <c r="L193" s="57"/>
      <c r="M193" s="57"/>
      <c r="N193" s="57"/>
      <c r="O193" s="57"/>
      <c r="P193" s="57"/>
    </row>
    <row r="194" spans="1:16" ht="14.45" customHeight="1" outlineLevel="1" x14ac:dyDescent="0.25">
      <c r="A194" s="147"/>
      <c r="B194" s="135"/>
      <c r="C194" s="135"/>
      <c r="D194" s="86" t="s">
        <v>7</v>
      </c>
      <c r="E194" s="94">
        <v>0</v>
      </c>
      <c r="F194" s="94">
        <v>0</v>
      </c>
      <c r="G194" s="94">
        <v>0</v>
      </c>
      <c r="H194" s="94">
        <v>0</v>
      </c>
      <c r="I194" s="94">
        <v>0</v>
      </c>
      <c r="J194" s="92">
        <f t="shared" si="72"/>
        <v>0</v>
      </c>
      <c r="K194" s="57"/>
      <c r="L194" s="57"/>
      <c r="M194" s="57"/>
      <c r="N194" s="57"/>
      <c r="O194" s="57"/>
      <c r="P194" s="57"/>
    </row>
    <row r="195" spans="1:16" ht="14.45" customHeight="1" outlineLevel="1" x14ac:dyDescent="0.25">
      <c r="A195" s="147"/>
      <c r="B195" s="135"/>
      <c r="C195" s="135"/>
      <c r="D195" s="86" t="s">
        <v>8</v>
      </c>
      <c r="E195" s="94">
        <v>0</v>
      </c>
      <c r="F195" s="94">
        <v>0</v>
      </c>
      <c r="G195" s="94">
        <v>0</v>
      </c>
      <c r="H195" s="94">
        <v>0</v>
      </c>
      <c r="I195" s="94">
        <v>0</v>
      </c>
      <c r="J195" s="92">
        <f t="shared" si="72"/>
        <v>0</v>
      </c>
      <c r="K195" s="57"/>
      <c r="L195" s="57"/>
      <c r="M195" s="57"/>
      <c r="N195" s="57"/>
      <c r="O195" s="57"/>
      <c r="P195" s="57"/>
    </row>
    <row r="196" spans="1:16" ht="14.25" customHeight="1" outlineLevel="1" x14ac:dyDescent="0.25">
      <c r="A196" s="147"/>
      <c r="B196" s="135"/>
      <c r="C196" s="135"/>
      <c r="D196" s="86" t="s">
        <v>9</v>
      </c>
      <c r="E196" s="94">
        <v>0</v>
      </c>
      <c r="F196" s="94">
        <v>0</v>
      </c>
      <c r="G196" s="94">
        <v>0</v>
      </c>
      <c r="H196" s="94">
        <v>0</v>
      </c>
      <c r="I196" s="94">
        <v>0</v>
      </c>
      <c r="J196" s="92">
        <f t="shared" si="72"/>
        <v>0</v>
      </c>
      <c r="K196" s="57"/>
      <c r="L196" s="57"/>
      <c r="M196" s="57"/>
      <c r="N196" s="57"/>
      <c r="O196" s="57"/>
      <c r="P196" s="57"/>
    </row>
    <row r="197" spans="1:16" ht="14.45" customHeight="1" outlineLevel="1" x14ac:dyDescent="0.25">
      <c r="A197" s="147"/>
      <c r="B197" s="135"/>
      <c r="C197" s="135" t="s">
        <v>298</v>
      </c>
      <c r="D197" s="86" t="s">
        <v>6</v>
      </c>
      <c r="E197" s="92">
        <f>SUM(E198:E201)</f>
        <v>0</v>
      </c>
      <c r="F197" s="93">
        <f>SUM(F198:F201)</f>
        <v>200</v>
      </c>
      <c r="G197" s="92">
        <f>SUM(G198:G201)</f>
        <v>200</v>
      </c>
      <c r="H197" s="92">
        <f>SUM(H198:H201)</f>
        <v>200</v>
      </c>
      <c r="I197" s="92">
        <f>SUM(I198:I201)</f>
        <v>200</v>
      </c>
      <c r="J197" s="92">
        <f t="shared" ref="J197:J201" si="73">E197+F197+G197+H197+I197</f>
        <v>800</v>
      </c>
      <c r="K197" s="57"/>
      <c r="L197" s="57"/>
      <c r="M197" s="57"/>
      <c r="N197" s="57"/>
      <c r="O197" s="57"/>
      <c r="P197" s="57"/>
    </row>
    <row r="198" spans="1:16" ht="14.45" customHeight="1" outlineLevel="1" x14ac:dyDescent="0.25">
      <c r="A198" s="147"/>
      <c r="B198" s="135"/>
      <c r="C198" s="135"/>
      <c r="D198" s="86" t="s">
        <v>180</v>
      </c>
      <c r="E198" s="94">
        <v>0</v>
      </c>
      <c r="F198" s="95">
        <v>200</v>
      </c>
      <c r="G198" s="94">
        <v>200</v>
      </c>
      <c r="H198" s="95">
        <v>200</v>
      </c>
      <c r="I198" s="94">
        <v>200</v>
      </c>
      <c r="J198" s="92">
        <f t="shared" si="73"/>
        <v>800</v>
      </c>
      <c r="K198" s="57"/>
      <c r="L198" s="57"/>
      <c r="M198" s="57"/>
      <c r="N198" s="57"/>
      <c r="O198" s="57"/>
      <c r="P198" s="57"/>
    </row>
    <row r="199" spans="1:16" ht="14.45" customHeight="1" outlineLevel="1" x14ac:dyDescent="0.25">
      <c r="A199" s="147"/>
      <c r="B199" s="135"/>
      <c r="C199" s="135"/>
      <c r="D199" s="86" t="s">
        <v>7</v>
      </c>
      <c r="E199" s="94">
        <v>0</v>
      </c>
      <c r="F199" s="94">
        <v>0</v>
      </c>
      <c r="G199" s="94">
        <v>0</v>
      </c>
      <c r="H199" s="94">
        <v>0</v>
      </c>
      <c r="I199" s="94">
        <v>0</v>
      </c>
      <c r="J199" s="92">
        <f t="shared" si="73"/>
        <v>0</v>
      </c>
      <c r="K199" s="57"/>
      <c r="L199" s="57"/>
      <c r="M199" s="57"/>
      <c r="N199" s="57"/>
      <c r="O199" s="57"/>
      <c r="P199" s="57"/>
    </row>
    <row r="200" spans="1:16" ht="14.45" customHeight="1" outlineLevel="1" x14ac:dyDescent="0.25">
      <c r="A200" s="147"/>
      <c r="B200" s="135"/>
      <c r="C200" s="135"/>
      <c r="D200" s="86" t="s">
        <v>8</v>
      </c>
      <c r="E200" s="94">
        <v>0</v>
      </c>
      <c r="F200" s="94">
        <v>0</v>
      </c>
      <c r="G200" s="94">
        <v>0</v>
      </c>
      <c r="H200" s="94">
        <v>0</v>
      </c>
      <c r="I200" s="94">
        <v>0</v>
      </c>
      <c r="J200" s="92">
        <f t="shared" si="73"/>
        <v>0</v>
      </c>
      <c r="K200" s="57"/>
      <c r="L200" s="57"/>
      <c r="M200" s="57"/>
      <c r="N200" s="57"/>
      <c r="O200" s="57"/>
      <c r="P200" s="57"/>
    </row>
    <row r="201" spans="1:16" ht="14.25" customHeight="1" outlineLevel="1" x14ac:dyDescent="0.25">
      <c r="A201" s="147"/>
      <c r="B201" s="135"/>
      <c r="C201" s="135"/>
      <c r="D201" s="86" t="s">
        <v>9</v>
      </c>
      <c r="E201" s="94">
        <v>0</v>
      </c>
      <c r="F201" s="94">
        <v>0</v>
      </c>
      <c r="G201" s="94">
        <v>0</v>
      </c>
      <c r="H201" s="94">
        <v>0</v>
      </c>
      <c r="I201" s="94">
        <v>0</v>
      </c>
      <c r="J201" s="92">
        <f t="shared" si="73"/>
        <v>0</v>
      </c>
      <c r="K201" s="57"/>
      <c r="L201" s="57"/>
      <c r="M201" s="57"/>
      <c r="N201" s="57"/>
      <c r="O201" s="57"/>
      <c r="P201" s="57"/>
    </row>
    <row r="202" spans="1:16" ht="14.45" customHeight="1" outlineLevel="1" x14ac:dyDescent="0.25">
      <c r="A202" s="147"/>
      <c r="B202" s="135"/>
      <c r="C202" s="135" t="s">
        <v>299</v>
      </c>
      <c r="D202" s="86" t="s">
        <v>6</v>
      </c>
      <c r="E202" s="92">
        <f>SUM(E203:E206)</f>
        <v>0</v>
      </c>
      <c r="F202" s="93">
        <f>SUM(F203:F206)</f>
        <v>28</v>
      </c>
      <c r="G202" s="92">
        <f>SUM(G203:G206)</f>
        <v>28</v>
      </c>
      <c r="H202" s="92">
        <f>SUM(H203:H206)</f>
        <v>28</v>
      </c>
      <c r="I202" s="92">
        <f>SUM(I203:I206)</f>
        <v>28</v>
      </c>
      <c r="J202" s="92">
        <f t="shared" ref="J202:J206" si="74">E202+F202+G202+H202+I202</f>
        <v>112</v>
      </c>
      <c r="K202" s="57"/>
      <c r="L202" s="57"/>
      <c r="M202" s="57"/>
      <c r="N202" s="57"/>
      <c r="O202" s="57"/>
      <c r="P202" s="57"/>
    </row>
    <row r="203" spans="1:16" ht="14.45" customHeight="1" outlineLevel="1" x14ac:dyDescent="0.25">
      <c r="A203" s="147"/>
      <c r="B203" s="135"/>
      <c r="C203" s="135"/>
      <c r="D203" s="86" t="s">
        <v>180</v>
      </c>
      <c r="E203" s="94">
        <v>0</v>
      </c>
      <c r="F203" s="95">
        <v>28</v>
      </c>
      <c r="G203" s="94">
        <v>28</v>
      </c>
      <c r="H203" s="95">
        <v>28</v>
      </c>
      <c r="I203" s="94">
        <v>28</v>
      </c>
      <c r="J203" s="92">
        <f t="shared" si="74"/>
        <v>112</v>
      </c>
      <c r="K203" s="57"/>
      <c r="L203" s="57"/>
      <c r="M203" s="57"/>
      <c r="N203" s="57"/>
      <c r="O203" s="57"/>
      <c r="P203" s="57"/>
    </row>
    <row r="204" spans="1:16" ht="14.45" customHeight="1" outlineLevel="1" x14ac:dyDescent="0.25">
      <c r="A204" s="147"/>
      <c r="B204" s="135"/>
      <c r="C204" s="135"/>
      <c r="D204" s="86" t="s">
        <v>7</v>
      </c>
      <c r="E204" s="94">
        <v>0</v>
      </c>
      <c r="F204" s="94">
        <v>0</v>
      </c>
      <c r="G204" s="94">
        <v>0</v>
      </c>
      <c r="H204" s="94">
        <v>0</v>
      </c>
      <c r="I204" s="94">
        <v>0</v>
      </c>
      <c r="J204" s="92">
        <f t="shared" si="74"/>
        <v>0</v>
      </c>
      <c r="K204" s="57"/>
      <c r="L204" s="57"/>
      <c r="M204" s="57"/>
      <c r="N204" s="57"/>
      <c r="O204" s="57"/>
      <c r="P204" s="57"/>
    </row>
    <row r="205" spans="1:16" ht="14.45" customHeight="1" outlineLevel="1" x14ac:dyDescent="0.25">
      <c r="A205" s="147"/>
      <c r="B205" s="135"/>
      <c r="C205" s="135"/>
      <c r="D205" s="86" t="s">
        <v>8</v>
      </c>
      <c r="E205" s="94">
        <v>0</v>
      </c>
      <c r="F205" s="94">
        <v>0</v>
      </c>
      <c r="G205" s="94">
        <v>0</v>
      </c>
      <c r="H205" s="94">
        <v>0</v>
      </c>
      <c r="I205" s="94">
        <v>0</v>
      </c>
      <c r="J205" s="92">
        <f t="shared" si="74"/>
        <v>0</v>
      </c>
      <c r="K205" s="57"/>
      <c r="L205" s="57"/>
      <c r="M205" s="57"/>
      <c r="N205" s="57"/>
      <c r="O205" s="57"/>
      <c r="P205" s="57"/>
    </row>
    <row r="206" spans="1:16" ht="14.25" customHeight="1" outlineLevel="1" x14ac:dyDescent="0.25">
      <c r="A206" s="147"/>
      <c r="B206" s="135"/>
      <c r="C206" s="135"/>
      <c r="D206" s="86" t="s">
        <v>9</v>
      </c>
      <c r="E206" s="94">
        <v>0</v>
      </c>
      <c r="F206" s="94">
        <v>0</v>
      </c>
      <c r="G206" s="94">
        <v>0</v>
      </c>
      <c r="H206" s="94">
        <v>0</v>
      </c>
      <c r="I206" s="94">
        <v>0</v>
      </c>
      <c r="J206" s="92">
        <f t="shared" si="74"/>
        <v>0</v>
      </c>
      <c r="K206" s="57"/>
      <c r="L206" s="57"/>
      <c r="M206" s="57"/>
      <c r="N206" s="57"/>
      <c r="O206" s="57"/>
      <c r="P206" s="57"/>
    </row>
    <row r="207" spans="1:16" ht="14.45" customHeight="1" outlineLevel="1" x14ac:dyDescent="0.25">
      <c r="A207" s="147"/>
      <c r="B207" s="135"/>
      <c r="C207" s="132" t="s">
        <v>51</v>
      </c>
      <c r="D207" s="86" t="s">
        <v>6</v>
      </c>
      <c r="E207" s="92">
        <f>SUM(E208:E211)</f>
        <v>565.77499999999998</v>
      </c>
      <c r="F207" s="93">
        <f>SUM(F208:F211)</f>
        <v>928</v>
      </c>
      <c r="G207" s="92">
        <f>SUM(G208:G211)</f>
        <v>868</v>
      </c>
      <c r="H207" s="92">
        <f>SUM(H208:H211)</f>
        <v>868</v>
      </c>
      <c r="I207" s="92">
        <f>SUM(I208:I211)</f>
        <v>868</v>
      </c>
      <c r="J207" s="92">
        <f t="shared" si="67"/>
        <v>4097.7749999999996</v>
      </c>
      <c r="K207" s="57"/>
      <c r="L207" s="57"/>
      <c r="M207" s="57"/>
      <c r="N207" s="57"/>
      <c r="O207" s="57"/>
      <c r="P207" s="57"/>
    </row>
    <row r="208" spans="1:16" ht="14.45" customHeight="1" outlineLevel="1" x14ac:dyDescent="0.25">
      <c r="A208" s="147"/>
      <c r="B208" s="135"/>
      <c r="C208" s="133"/>
      <c r="D208" s="86" t="s">
        <v>180</v>
      </c>
      <c r="E208" s="92">
        <f>E153+E158+E168+E163</f>
        <v>565.77499999999998</v>
      </c>
      <c r="F208" s="92">
        <f>F153+F158+F168+F163+F173+F178+F183+F188+F193+F198+F203</f>
        <v>928</v>
      </c>
      <c r="G208" s="92">
        <f t="shared" ref="G208:I208" si="75">G153+G158+G168+G163+G173+G178+G183+G188+G193+G198+G203</f>
        <v>868</v>
      </c>
      <c r="H208" s="92">
        <f t="shared" si="75"/>
        <v>868</v>
      </c>
      <c r="I208" s="92">
        <f t="shared" si="75"/>
        <v>868</v>
      </c>
      <c r="J208" s="92">
        <f t="shared" si="67"/>
        <v>4097.7749999999996</v>
      </c>
      <c r="K208" s="57"/>
      <c r="L208" s="57"/>
      <c r="M208" s="57"/>
      <c r="N208" s="57"/>
      <c r="O208" s="57"/>
      <c r="P208" s="57"/>
    </row>
    <row r="209" spans="1:16" ht="14.45" customHeight="1" outlineLevel="1" x14ac:dyDescent="0.25">
      <c r="A209" s="147"/>
      <c r="B209" s="135"/>
      <c r="C209" s="133"/>
      <c r="D209" s="86" t="s">
        <v>7</v>
      </c>
      <c r="E209" s="92">
        <f t="shared" ref="E209:F211" si="76">E154+E159+E169+E164</f>
        <v>0</v>
      </c>
      <c r="F209" s="92">
        <f t="shared" si="76"/>
        <v>0</v>
      </c>
      <c r="G209" s="92">
        <f t="shared" ref="G209:I209" si="77">G154+G159+G169+G164</f>
        <v>0</v>
      </c>
      <c r="H209" s="92">
        <f t="shared" si="77"/>
        <v>0</v>
      </c>
      <c r="I209" s="92">
        <f t="shared" si="77"/>
        <v>0</v>
      </c>
      <c r="J209" s="92">
        <f t="shared" si="67"/>
        <v>0</v>
      </c>
      <c r="K209" s="57"/>
      <c r="L209" s="57"/>
      <c r="M209" s="57"/>
      <c r="N209" s="57"/>
      <c r="O209" s="57"/>
      <c r="P209" s="57"/>
    </row>
    <row r="210" spans="1:16" ht="14.45" customHeight="1" outlineLevel="1" x14ac:dyDescent="0.25">
      <c r="A210" s="147"/>
      <c r="B210" s="135"/>
      <c r="C210" s="133"/>
      <c r="D210" s="86" t="s">
        <v>8</v>
      </c>
      <c r="E210" s="92">
        <f t="shared" si="76"/>
        <v>0</v>
      </c>
      <c r="F210" s="92">
        <f t="shared" si="76"/>
        <v>0</v>
      </c>
      <c r="G210" s="92">
        <f t="shared" ref="G210:I210" si="78">G155+G160+G170+G165</f>
        <v>0</v>
      </c>
      <c r="H210" s="92">
        <f t="shared" si="78"/>
        <v>0</v>
      </c>
      <c r="I210" s="92">
        <f t="shared" si="78"/>
        <v>0</v>
      </c>
      <c r="J210" s="92">
        <f t="shared" si="67"/>
        <v>0</v>
      </c>
      <c r="K210" s="57"/>
      <c r="L210" s="57"/>
      <c r="M210" s="57"/>
      <c r="N210" s="57"/>
      <c r="O210" s="57"/>
      <c r="P210" s="57"/>
    </row>
    <row r="211" spans="1:16" ht="14.45" customHeight="1" outlineLevel="1" x14ac:dyDescent="0.25">
      <c r="A211" s="147"/>
      <c r="B211" s="135"/>
      <c r="C211" s="134"/>
      <c r="D211" s="86" t="s">
        <v>9</v>
      </c>
      <c r="E211" s="92">
        <f t="shared" si="76"/>
        <v>0</v>
      </c>
      <c r="F211" s="92">
        <f t="shared" si="76"/>
        <v>0</v>
      </c>
      <c r="G211" s="92">
        <f t="shared" ref="G211:I211" si="79">G156+G161+G171+G166</f>
        <v>0</v>
      </c>
      <c r="H211" s="92">
        <f t="shared" si="79"/>
        <v>0</v>
      </c>
      <c r="I211" s="92">
        <f t="shared" si="79"/>
        <v>0</v>
      </c>
      <c r="J211" s="92">
        <f t="shared" si="67"/>
        <v>0</v>
      </c>
      <c r="K211" s="57"/>
      <c r="L211" s="57"/>
      <c r="M211" s="57"/>
      <c r="N211" s="57"/>
      <c r="O211" s="57"/>
      <c r="P211" s="57"/>
    </row>
    <row r="212" spans="1:16" ht="14.45" customHeight="1" outlineLevel="1" x14ac:dyDescent="0.25">
      <c r="A212" s="147" t="s">
        <v>169</v>
      </c>
      <c r="B212" s="135" t="s">
        <v>191</v>
      </c>
      <c r="C212" s="135" t="s">
        <v>161</v>
      </c>
      <c r="D212" s="86" t="s">
        <v>6</v>
      </c>
      <c r="E212" s="92">
        <f>SUM(E213:E216)</f>
        <v>10</v>
      </c>
      <c r="F212" s="93">
        <f>SUM(F213:F216)</f>
        <v>1200</v>
      </c>
      <c r="G212" s="92">
        <f>SUM(G213:G216)</f>
        <v>1200</v>
      </c>
      <c r="H212" s="92">
        <f>SUM(H213:H216)</f>
        <v>1200</v>
      </c>
      <c r="I212" s="92">
        <f>SUM(I213:I216)</f>
        <v>1200</v>
      </c>
      <c r="J212" s="92">
        <f t="shared" ref="J212:J228" si="80">E212+F212+G212+H212+I212</f>
        <v>4810</v>
      </c>
      <c r="K212" s="57"/>
      <c r="L212" s="57"/>
      <c r="M212" s="57"/>
      <c r="N212" s="57"/>
      <c r="O212" s="57"/>
      <c r="P212" s="57"/>
    </row>
    <row r="213" spans="1:16" ht="14.45" customHeight="1" outlineLevel="1" x14ac:dyDescent="0.25">
      <c r="A213" s="147"/>
      <c r="B213" s="135"/>
      <c r="C213" s="135"/>
      <c r="D213" s="86" t="s">
        <v>180</v>
      </c>
      <c r="E213" s="94">
        <v>10</v>
      </c>
      <c r="F213" s="95">
        <v>1200</v>
      </c>
      <c r="G213" s="94">
        <v>1200</v>
      </c>
      <c r="H213" s="94">
        <v>1200</v>
      </c>
      <c r="I213" s="94">
        <v>1200</v>
      </c>
      <c r="J213" s="92">
        <f t="shared" si="80"/>
        <v>4810</v>
      </c>
      <c r="K213" s="57"/>
      <c r="L213" s="57"/>
      <c r="M213" s="57"/>
      <c r="N213" s="57"/>
      <c r="O213" s="57"/>
      <c r="P213" s="57"/>
    </row>
    <row r="214" spans="1:16" ht="14.45" customHeight="1" outlineLevel="1" x14ac:dyDescent="0.25">
      <c r="A214" s="147"/>
      <c r="B214" s="135"/>
      <c r="C214" s="135"/>
      <c r="D214" s="86" t="s">
        <v>7</v>
      </c>
      <c r="E214" s="94">
        <v>0</v>
      </c>
      <c r="F214" s="95">
        <v>0</v>
      </c>
      <c r="G214" s="94">
        <v>0</v>
      </c>
      <c r="H214" s="94">
        <v>0</v>
      </c>
      <c r="I214" s="94">
        <v>0</v>
      </c>
      <c r="J214" s="92">
        <f t="shared" si="80"/>
        <v>0</v>
      </c>
      <c r="K214" s="57"/>
      <c r="L214" s="57"/>
      <c r="M214" s="57"/>
      <c r="N214" s="57"/>
      <c r="O214" s="57"/>
      <c r="P214" s="57"/>
    </row>
    <row r="215" spans="1:16" ht="14.45" customHeight="1" outlineLevel="1" x14ac:dyDescent="0.25">
      <c r="A215" s="147"/>
      <c r="B215" s="135"/>
      <c r="C215" s="135"/>
      <c r="D215" s="86" t="s">
        <v>8</v>
      </c>
      <c r="E215" s="94">
        <v>0</v>
      </c>
      <c r="F215" s="95">
        <v>0</v>
      </c>
      <c r="G215" s="94">
        <v>0</v>
      </c>
      <c r="H215" s="94">
        <v>0</v>
      </c>
      <c r="I215" s="94">
        <v>0</v>
      </c>
      <c r="J215" s="92">
        <f t="shared" si="80"/>
        <v>0</v>
      </c>
      <c r="K215" s="57"/>
      <c r="L215" s="57"/>
      <c r="M215" s="57"/>
      <c r="N215" s="57"/>
      <c r="O215" s="57"/>
      <c r="P215" s="57"/>
    </row>
    <row r="216" spans="1:16" ht="15.75" outlineLevel="1" x14ac:dyDescent="0.25">
      <c r="A216" s="147"/>
      <c r="B216" s="135"/>
      <c r="C216" s="135"/>
      <c r="D216" s="86" t="s">
        <v>9</v>
      </c>
      <c r="E216" s="94">
        <v>0</v>
      </c>
      <c r="F216" s="95">
        <v>0</v>
      </c>
      <c r="G216" s="94">
        <v>0</v>
      </c>
      <c r="H216" s="94">
        <v>0</v>
      </c>
      <c r="I216" s="94">
        <v>0</v>
      </c>
      <c r="J216" s="92">
        <f t="shared" si="80"/>
        <v>0</v>
      </c>
      <c r="K216" s="57"/>
      <c r="L216" s="57"/>
      <c r="M216" s="57"/>
      <c r="N216" s="57"/>
      <c r="O216" s="57"/>
      <c r="P216" s="57"/>
    </row>
    <row r="217" spans="1:16" ht="14.45" customHeight="1" outlineLevel="1" x14ac:dyDescent="0.25">
      <c r="A217" s="147"/>
      <c r="B217" s="135"/>
      <c r="C217" s="135" t="s">
        <v>189</v>
      </c>
      <c r="D217" s="86" t="s">
        <v>6</v>
      </c>
      <c r="E217" s="92">
        <f>SUM(E218:E221)</f>
        <v>0</v>
      </c>
      <c r="F217" s="93">
        <f>SUM(F218:F221)</f>
        <v>0</v>
      </c>
      <c r="G217" s="92">
        <f>SUM(G218:G221)</f>
        <v>0</v>
      </c>
      <c r="H217" s="92">
        <f>SUM(H218:H221)</f>
        <v>0</v>
      </c>
      <c r="I217" s="92">
        <f>SUM(I218:I221)</f>
        <v>0</v>
      </c>
      <c r="J217" s="92">
        <f t="shared" si="80"/>
        <v>0</v>
      </c>
      <c r="K217" s="57"/>
      <c r="L217" s="57"/>
      <c r="M217" s="57"/>
      <c r="N217" s="57"/>
      <c r="O217" s="57"/>
      <c r="P217" s="57"/>
    </row>
    <row r="218" spans="1:16" ht="14.45" customHeight="1" outlineLevel="1" x14ac:dyDescent="0.25">
      <c r="A218" s="147"/>
      <c r="B218" s="135"/>
      <c r="C218" s="135"/>
      <c r="D218" s="86" t="s">
        <v>180</v>
      </c>
      <c r="E218" s="92">
        <v>0</v>
      </c>
      <c r="F218" s="93">
        <v>0</v>
      </c>
      <c r="G218" s="92">
        <v>0</v>
      </c>
      <c r="H218" s="92">
        <v>0</v>
      </c>
      <c r="I218" s="92">
        <v>0</v>
      </c>
      <c r="J218" s="92">
        <f t="shared" si="80"/>
        <v>0</v>
      </c>
      <c r="K218" s="57"/>
      <c r="L218" s="57"/>
      <c r="M218" s="57"/>
      <c r="N218" s="57"/>
      <c r="O218" s="57"/>
      <c r="P218" s="57"/>
    </row>
    <row r="219" spans="1:16" ht="14.45" customHeight="1" outlineLevel="1" x14ac:dyDescent="0.25">
      <c r="A219" s="147"/>
      <c r="B219" s="135"/>
      <c r="C219" s="135"/>
      <c r="D219" s="86" t="s">
        <v>7</v>
      </c>
      <c r="E219" s="92">
        <v>0</v>
      </c>
      <c r="F219" s="93">
        <v>0</v>
      </c>
      <c r="G219" s="92">
        <v>0</v>
      </c>
      <c r="H219" s="92">
        <v>0</v>
      </c>
      <c r="I219" s="92">
        <v>0</v>
      </c>
      <c r="J219" s="92">
        <f t="shared" si="80"/>
        <v>0</v>
      </c>
      <c r="K219" s="57"/>
      <c r="L219" s="57"/>
      <c r="M219" s="57"/>
      <c r="N219" s="57"/>
      <c r="O219" s="57"/>
      <c r="P219" s="57"/>
    </row>
    <row r="220" spans="1:16" ht="14.45" customHeight="1" outlineLevel="1" x14ac:dyDescent="0.25">
      <c r="A220" s="147"/>
      <c r="B220" s="135"/>
      <c r="C220" s="135"/>
      <c r="D220" s="86" t="s">
        <v>8</v>
      </c>
      <c r="E220" s="92">
        <v>0</v>
      </c>
      <c r="F220" s="93">
        <v>0</v>
      </c>
      <c r="G220" s="92">
        <v>0</v>
      </c>
      <c r="H220" s="92">
        <v>0</v>
      </c>
      <c r="I220" s="92">
        <v>0</v>
      </c>
      <c r="J220" s="92">
        <f t="shared" si="80"/>
        <v>0</v>
      </c>
      <c r="K220" s="57"/>
      <c r="L220" s="57"/>
      <c r="M220" s="57"/>
      <c r="N220" s="57"/>
      <c r="O220" s="57"/>
      <c r="P220" s="57"/>
    </row>
    <row r="221" spans="1:16" ht="14.45" customHeight="1" outlineLevel="1" x14ac:dyDescent="0.25">
      <c r="A221" s="147"/>
      <c r="B221" s="135"/>
      <c r="C221" s="135"/>
      <c r="D221" s="86" t="s">
        <v>9</v>
      </c>
      <c r="E221" s="92">
        <v>0</v>
      </c>
      <c r="F221" s="93">
        <v>0</v>
      </c>
      <c r="G221" s="92">
        <v>0</v>
      </c>
      <c r="H221" s="92">
        <v>0</v>
      </c>
      <c r="I221" s="92">
        <v>0</v>
      </c>
      <c r="J221" s="92">
        <f t="shared" si="80"/>
        <v>0</v>
      </c>
      <c r="K221" s="57"/>
      <c r="L221" s="57"/>
      <c r="M221" s="57"/>
      <c r="N221" s="57"/>
      <c r="O221" s="57"/>
      <c r="P221" s="57"/>
    </row>
    <row r="222" spans="1:16" ht="14.45" customHeight="1" outlineLevel="1" x14ac:dyDescent="0.25">
      <c r="A222" s="147"/>
      <c r="B222" s="135"/>
      <c r="C222" s="135" t="s">
        <v>51</v>
      </c>
      <c r="D222" s="86" t="s">
        <v>6</v>
      </c>
      <c r="E222" s="92">
        <f>SUM(E223:E226)</f>
        <v>10</v>
      </c>
      <c r="F222" s="93">
        <f>SUM(F223:F226)</f>
        <v>1200</v>
      </c>
      <c r="G222" s="92">
        <f>SUM(G223:G226)</f>
        <v>1200</v>
      </c>
      <c r="H222" s="92">
        <f>SUM(H223:H226)</f>
        <v>1200</v>
      </c>
      <c r="I222" s="92">
        <f>SUM(I223:I226)</f>
        <v>1200</v>
      </c>
      <c r="J222" s="92">
        <f t="shared" si="80"/>
        <v>4810</v>
      </c>
      <c r="K222" s="57"/>
      <c r="L222" s="57"/>
      <c r="M222" s="57"/>
      <c r="N222" s="57"/>
      <c r="O222" s="57"/>
      <c r="P222" s="57"/>
    </row>
    <row r="223" spans="1:16" ht="14.45" customHeight="1" outlineLevel="1" x14ac:dyDescent="0.25">
      <c r="A223" s="147"/>
      <c r="B223" s="135"/>
      <c r="C223" s="135"/>
      <c r="D223" s="86" t="s">
        <v>180</v>
      </c>
      <c r="E223" s="92">
        <f>E213+E218</f>
        <v>10</v>
      </c>
      <c r="F223" s="93">
        <f t="shared" ref="E223:I226" si="81">F213+F218</f>
        <v>1200</v>
      </c>
      <c r="G223" s="92">
        <f t="shared" si="81"/>
        <v>1200</v>
      </c>
      <c r="H223" s="92">
        <f t="shared" si="81"/>
        <v>1200</v>
      </c>
      <c r="I223" s="92">
        <f t="shared" si="81"/>
        <v>1200</v>
      </c>
      <c r="J223" s="92">
        <f t="shared" si="80"/>
        <v>4810</v>
      </c>
      <c r="K223" s="57"/>
      <c r="L223" s="57"/>
      <c r="M223" s="57"/>
      <c r="N223" s="57"/>
      <c r="O223" s="57"/>
      <c r="P223" s="57"/>
    </row>
    <row r="224" spans="1:16" ht="14.45" customHeight="1" outlineLevel="1" x14ac:dyDescent="0.25">
      <c r="A224" s="147"/>
      <c r="B224" s="135"/>
      <c r="C224" s="135"/>
      <c r="D224" s="86" t="s">
        <v>7</v>
      </c>
      <c r="E224" s="92">
        <f t="shared" si="81"/>
        <v>0</v>
      </c>
      <c r="F224" s="93">
        <f t="shared" si="81"/>
        <v>0</v>
      </c>
      <c r="G224" s="92">
        <f t="shared" si="81"/>
        <v>0</v>
      </c>
      <c r="H224" s="92">
        <f t="shared" si="81"/>
        <v>0</v>
      </c>
      <c r="I224" s="92">
        <f t="shared" si="81"/>
        <v>0</v>
      </c>
      <c r="J224" s="92">
        <f t="shared" si="80"/>
        <v>0</v>
      </c>
      <c r="K224" s="57"/>
      <c r="L224" s="57"/>
      <c r="M224" s="57"/>
      <c r="N224" s="57"/>
      <c r="O224" s="57"/>
      <c r="P224" s="57"/>
    </row>
    <row r="225" spans="1:16" ht="14.45" customHeight="1" outlineLevel="1" x14ac:dyDescent="0.25">
      <c r="A225" s="147"/>
      <c r="B225" s="135"/>
      <c r="C225" s="135"/>
      <c r="D225" s="86" t="s">
        <v>8</v>
      </c>
      <c r="E225" s="92">
        <f t="shared" si="81"/>
        <v>0</v>
      </c>
      <c r="F225" s="93">
        <f t="shared" si="81"/>
        <v>0</v>
      </c>
      <c r="G225" s="92">
        <f t="shared" si="81"/>
        <v>0</v>
      </c>
      <c r="H225" s="92">
        <f t="shared" si="81"/>
        <v>0</v>
      </c>
      <c r="I225" s="92">
        <f t="shared" si="81"/>
        <v>0</v>
      </c>
      <c r="J225" s="92">
        <f t="shared" si="80"/>
        <v>0</v>
      </c>
      <c r="K225" s="57"/>
      <c r="L225" s="57"/>
      <c r="M225" s="57"/>
      <c r="N225" s="57"/>
      <c r="O225" s="57"/>
      <c r="P225" s="57"/>
    </row>
    <row r="226" spans="1:16" ht="14.45" customHeight="1" outlineLevel="1" x14ac:dyDescent="0.25">
      <c r="A226" s="147"/>
      <c r="B226" s="135"/>
      <c r="C226" s="135"/>
      <c r="D226" s="86" t="s">
        <v>9</v>
      </c>
      <c r="E226" s="92">
        <f t="shared" si="81"/>
        <v>0</v>
      </c>
      <c r="F226" s="93">
        <f t="shared" si="81"/>
        <v>0</v>
      </c>
      <c r="G226" s="92">
        <f t="shared" si="81"/>
        <v>0</v>
      </c>
      <c r="H226" s="92">
        <f t="shared" si="81"/>
        <v>0</v>
      </c>
      <c r="I226" s="92">
        <f t="shared" si="81"/>
        <v>0</v>
      </c>
      <c r="J226" s="92">
        <f t="shared" si="80"/>
        <v>0</v>
      </c>
      <c r="K226" s="57"/>
      <c r="L226" s="57"/>
      <c r="M226" s="57"/>
      <c r="N226" s="57"/>
      <c r="O226" s="57"/>
      <c r="P226" s="57"/>
    </row>
    <row r="227" spans="1:16" ht="14.45" customHeight="1" outlineLevel="1" x14ac:dyDescent="0.25">
      <c r="A227" s="147" t="s">
        <v>352</v>
      </c>
      <c r="B227" s="135" t="s">
        <v>353</v>
      </c>
      <c r="C227" s="135" t="s">
        <v>161</v>
      </c>
      <c r="D227" s="86" t="s">
        <v>6</v>
      </c>
      <c r="E227" s="92">
        <f>SUM(E228:E231)</f>
        <v>0</v>
      </c>
      <c r="F227" s="93">
        <f>SUM(F228:F231)</f>
        <v>0</v>
      </c>
      <c r="G227" s="92">
        <f>SUM(G228:G231)</f>
        <v>0</v>
      </c>
      <c r="H227" s="92">
        <f>SUM(H228:H231)</f>
        <v>0</v>
      </c>
      <c r="I227" s="92">
        <f>SUM(I228:I231)</f>
        <v>0</v>
      </c>
      <c r="J227" s="92">
        <f t="shared" ref="J227:J241" si="82">E227+F227+G227+H227+I227</f>
        <v>0</v>
      </c>
      <c r="K227" s="57"/>
      <c r="L227" s="57"/>
      <c r="M227" s="57"/>
      <c r="N227" s="57"/>
      <c r="O227" s="57"/>
      <c r="P227" s="57"/>
    </row>
    <row r="228" spans="1:16" ht="14.45" customHeight="1" outlineLevel="1" x14ac:dyDescent="0.25">
      <c r="A228" s="147"/>
      <c r="B228" s="135"/>
      <c r="C228" s="135"/>
      <c r="D228" s="86" t="s">
        <v>180</v>
      </c>
      <c r="E228" s="94">
        <v>0</v>
      </c>
      <c r="F228" s="95">
        <v>0</v>
      </c>
      <c r="G228" s="94">
        <v>0</v>
      </c>
      <c r="H228" s="94">
        <v>0</v>
      </c>
      <c r="I228" s="94">
        <v>0</v>
      </c>
      <c r="J228" s="92">
        <f t="shared" si="80"/>
        <v>0</v>
      </c>
      <c r="K228" s="57"/>
      <c r="L228" s="57"/>
      <c r="M228" s="57"/>
      <c r="N228" s="57"/>
      <c r="O228" s="57"/>
      <c r="P228" s="57"/>
    </row>
    <row r="229" spans="1:16" ht="14.45" customHeight="1" outlineLevel="1" x14ac:dyDescent="0.25">
      <c r="A229" s="147"/>
      <c r="B229" s="135"/>
      <c r="C229" s="135"/>
      <c r="D229" s="86" t="s">
        <v>7</v>
      </c>
      <c r="E229" s="94">
        <v>0</v>
      </c>
      <c r="F229" s="95">
        <v>0</v>
      </c>
      <c r="G229" s="94">
        <v>0</v>
      </c>
      <c r="H229" s="94">
        <v>0</v>
      </c>
      <c r="I229" s="94">
        <v>0</v>
      </c>
      <c r="J229" s="92">
        <f t="shared" si="82"/>
        <v>0</v>
      </c>
      <c r="K229" s="57"/>
      <c r="L229" s="57"/>
      <c r="M229" s="57"/>
      <c r="N229" s="57"/>
      <c r="O229" s="57"/>
      <c r="P229" s="57"/>
    </row>
    <row r="230" spans="1:16" ht="14.45" customHeight="1" outlineLevel="1" x14ac:dyDescent="0.25">
      <c r="A230" s="147"/>
      <c r="B230" s="135"/>
      <c r="C230" s="135"/>
      <c r="D230" s="86" t="s">
        <v>8</v>
      </c>
      <c r="E230" s="94">
        <v>0</v>
      </c>
      <c r="F230" s="95">
        <v>0</v>
      </c>
      <c r="G230" s="94">
        <v>0</v>
      </c>
      <c r="H230" s="94">
        <v>0</v>
      </c>
      <c r="I230" s="94">
        <v>0</v>
      </c>
      <c r="J230" s="92">
        <f t="shared" si="82"/>
        <v>0</v>
      </c>
      <c r="K230" s="57"/>
      <c r="L230" s="57"/>
      <c r="M230" s="57"/>
      <c r="N230" s="57"/>
      <c r="O230" s="57"/>
      <c r="P230" s="57"/>
    </row>
    <row r="231" spans="1:16" ht="15.75" outlineLevel="1" x14ac:dyDescent="0.25">
      <c r="A231" s="147"/>
      <c r="B231" s="135"/>
      <c r="C231" s="135"/>
      <c r="D231" s="86" t="s">
        <v>9</v>
      </c>
      <c r="E231" s="94">
        <v>0</v>
      </c>
      <c r="F231" s="95">
        <v>0</v>
      </c>
      <c r="G231" s="94">
        <v>0</v>
      </c>
      <c r="H231" s="94">
        <v>0</v>
      </c>
      <c r="I231" s="94">
        <v>0</v>
      </c>
      <c r="J231" s="92">
        <f t="shared" si="82"/>
        <v>0</v>
      </c>
      <c r="K231" s="57"/>
      <c r="L231" s="57"/>
      <c r="M231" s="57"/>
      <c r="N231" s="57"/>
      <c r="O231" s="57"/>
      <c r="P231" s="57"/>
    </row>
    <row r="232" spans="1:16" ht="14.45" customHeight="1" outlineLevel="1" x14ac:dyDescent="0.25">
      <c r="A232" s="147"/>
      <c r="B232" s="135"/>
      <c r="C232" s="132" t="s">
        <v>220</v>
      </c>
      <c r="D232" s="86" t="s">
        <v>6</v>
      </c>
      <c r="E232" s="92">
        <f>SUM(E233:E236)</f>
        <v>0</v>
      </c>
      <c r="F232" s="93">
        <f>SUM(F233:F236)</f>
        <v>0</v>
      </c>
      <c r="G232" s="92">
        <f>SUM(G233:G236)</f>
        <v>3176</v>
      </c>
      <c r="H232" s="92">
        <f>SUM(H233:H236)</f>
        <v>1985</v>
      </c>
      <c r="I232" s="92">
        <f>SUM(I233:I236)</f>
        <v>0</v>
      </c>
      <c r="J232" s="92">
        <f t="shared" si="82"/>
        <v>5161</v>
      </c>
      <c r="K232" s="57"/>
      <c r="L232" s="57"/>
      <c r="M232" s="57"/>
      <c r="N232" s="57"/>
      <c r="O232" s="57"/>
      <c r="P232" s="57"/>
    </row>
    <row r="233" spans="1:16" ht="14.45" customHeight="1" outlineLevel="1" x14ac:dyDescent="0.25">
      <c r="A233" s="147"/>
      <c r="B233" s="135"/>
      <c r="C233" s="133"/>
      <c r="D233" s="86" t="s">
        <v>180</v>
      </c>
      <c r="E233" s="92">
        <v>0</v>
      </c>
      <c r="F233" s="93">
        <v>0</v>
      </c>
      <c r="G233" s="92">
        <v>1588</v>
      </c>
      <c r="H233" s="92">
        <v>992.5</v>
      </c>
      <c r="I233" s="92">
        <v>0</v>
      </c>
      <c r="J233" s="92">
        <f t="shared" si="82"/>
        <v>2580.5</v>
      </c>
      <c r="K233" s="57"/>
      <c r="L233" s="57"/>
      <c r="M233" s="57"/>
      <c r="N233" s="57"/>
      <c r="O233" s="57"/>
      <c r="P233" s="57"/>
    </row>
    <row r="234" spans="1:16" ht="14.45" customHeight="1" outlineLevel="1" x14ac:dyDescent="0.25">
      <c r="A234" s="147"/>
      <c r="B234" s="135"/>
      <c r="C234" s="133"/>
      <c r="D234" s="86" t="s">
        <v>7</v>
      </c>
      <c r="E234" s="92">
        <v>0</v>
      </c>
      <c r="F234" s="93">
        <v>0</v>
      </c>
      <c r="G234" s="92">
        <v>0</v>
      </c>
      <c r="H234" s="92">
        <v>0</v>
      </c>
      <c r="I234" s="92">
        <v>0</v>
      </c>
      <c r="J234" s="92">
        <f t="shared" si="82"/>
        <v>0</v>
      </c>
      <c r="K234" s="57"/>
      <c r="L234" s="57"/>
      <c r="M234" s="57"/>
      <c r="N234" s="57"/>
      <c r="O234" s="57"/>
      <c r="P234" s="57"/>
    </row>
    <row r="235" spans="1:16" ht="14.45" customHeight="1" outlineLevel="1" x14ac:dyDescent="0.25">
      <c r="A235" s="147"/>
      <c r="B235" s="135"/>
      <c r="C235" s="133"/>
      <c r="D235" s="86" t="s">
        <v>8</v>
      </c>
      <c r="E235" s="92">
        <v>0</v>
      </c>
      <c r="F235" s="93">
        <v>0</v>
      </c>
      <c r="G235" s="92">
        <v>1588</v>
      </c>
      <c r="H235" s="92">
        <v>992.5</v>
      </c>
      <c r="I235" s="92">
        <v>0</v>
      </c>
      <c r="J235" s="92">
        <f t="shared" si="82"/>
        <v>2580.5</v>
      </c>
      <c r="K235" s="57"/>
      <c r="L235" s="57"/>
      <c r="M235" s="57"/>
      <c r="N235" s="57"/>
      <c r="O235" s="57"/>
      <c r="P235" s="57"/>
    </row>
    <row r="236" spans="1:16" ht="14.45" customHeight="1" outlineLevel="1" x14ac:dyDescent="0.25">
      <c r="A236" s="147"/>
      <c r="B236" s="135"/>
      <c r="C236" s="134"/>
      <c r="D236" s="86" t="s">
        <v>9</v>
      </c>
      <c r="E236" s="92">
        <v>0</v>
      </c>
      <c r="F236" s="93">
        <v>0</v>
      </c>
      <c r="G236" s="92">
        <v>0</v>
      </c>
      <c r="H236" s="92">
        <v>0</v>
      </c>
      <c r="I236" s="92">
        <v>0</v>
      </c>
      <c r="J236" s="92">
        <f t="shared" si="82"/>
        <v>0</v>
      </c>
      <c r="K236" s="57"/>
      <c r="L236" s="57"/>
      <c r="M236" s="57"/>
      <c r="N236" s="57"/>
      <c r="O236" s="57"/>
      <c r="P236" s="57"/>
    </row>
    <row r="237" spans="1:16" ht="14.45" customHeight="1" outlineLevel="1" x14ac:dyDescent="0.25">
      <c r="A237" s="147"/>
      <c r="B237" s="135"/>
      <c r="C237" s="135" t="s">
        <v>51</v>
      </c>
      <c r="D237" s="86" t="s">
        <v>6</v>
      </c>
      <c r="E237" s="92">
        <f>SUM(E238:E241)</f>
        <v>0</v>
      </c>
      <c r="F237" s="93">
        <f>SUM(F238:F241)</f>
        <v>0</v>
      </c>
      <c r="G237" s="92">
        <f>SUM(G238:G241)</f>
        <v>3176</v>
      </c>
      <c r="H237" s="92">
        <f>SUM(H238:H241)</f>
        <v>1985</v>
      </c>
      <c r="I237" s="92">
        <f>SUM(I238:I241)</f>
        <v>0</v>
      </c>
      <c r="J237" s="92">
        <f t="shared" si="82"/>
        <v>5161</v>
      </c>
      <c r="K237" s="57"/>
      <c r="L237" s="57"/>
      <c r="M237" s="57"/>
      <c r="N237" s="57"/>
      <c r="O237" s="57"/>
      <c r="P237" s="57"/>
    </row>
    <row r="238" spans="1:16" ht="14.45" customHeight="1" outlineLevel="1" x14ac:dyDescent="0.25">
      <c r="A238" s="147"/>
      <c r="B238" s="135"/>
      <c r="C238" s="135"/>
      <c r="D238" s="86" t="s">
        <v>180</v>
      </c>
      <c r="E238" s="92">
        <f>E228+E233</f>
        <v>0</v>
      </c>
      <c r="F238" s="93">
        <f t="shared" ref="F238:I238" si="83">F228+F233</f>
        <v>0</v>
      </c>
      <c r="G238" s="92">
        <f t="shared" si="83"/>
        <v>1588</v>
      </c>
      <c r="H238" s="92">
        <f t="shared" si="83"/>
        <v>992.5</v>
      </c>
      <c r="I238" s="92">
        <f t="shared" si="83"/>
        <v>0</v>
      </c>
      <c r="J238" s="92">
        <f t="shared" si="82"/>
        <v>2580.5</v>
      </c>
      <c r="K238" s="57"/>
      <c r="L238" s="57"/>
      <c r="M238" s="57"/>
      <c r="N238" s="57"/>
      <c r="O238" s="57"/>
      <c r="P238" s="57"/>
    </row>
    <row r="239" spans="1:16" ht="14.45" customHeight="1" outlineLevel="1" x14ac:dyDescent="0.25">
      <c r="A239" s="147"/>
      <c r="B239" s="135"/>
      <c r="C239" s="135"/>
      <c r="D239" s="86" t="s">
        <v>7</v>
      </c>
      <c r="E239" s="92">
        <f t="shared" ref="E239:I239" si="84">E229+E234</f>
        <v>0</v>
      </c>
      <c r="F239" s="93">
        <f t="shared" si="84"/>
        <v>0</v>
      </c>
      <c r="G239" s="92">
        <f t="shared" si="84"/>
        <v>0</v>
      </c>
      <c r="H239" s="92">
        <f t="shared" si="84"/>
        <v>0</v>
      </c>
      <c r="I239" s="92">
        <f t="shared" si="84"/>
        <v>0</v>
      </c>
      <c r="J239" s="92">
        <f t="shared" si="82"/>
        <v>0</v>
      </c>
      <c r="K239" s="57"/>
      <c r="L239" s="57"/>
      <c r="M239" s="57"/>
      <c r="N239" s="57"/>
      <c r="O239" s="57"/>
      <c r="P239" s="57"/>
    </row>
    <row r="240" spans="1:16" ht="14.45" customHeight="1" outlineLevel="1" x14ac:dyDescent="0.25">
      <c r="A240" s="147"/>
      <c r="B240" s="135"/>
      <c r="C240" s="135"/>
      <c r="D240" s="86" t="s">
        <v>8</v>
      </c>
      <c r="E240" s="92">
        <f t="shared" ref="E240:I240" si="85">E230+E235</f>
        <v>0</v>
      </c>
      <c r="F240" s="93">
        <f t="shared" si="85"/>
        <v>0</v>
      </c>
      <c r="G240" s="92">
        <f>G230+G235</f>
        <v>1588</v>
      </c>
      <c r="H240" s="92">
        <f t="shared" si="85"/>
        <v>992.5</v>
      </c>
      <c r="I240" s="92">
        <f t="shared" si="85"/>
        <v>0</v>
      </c>
      <c r="J240" s="92">
        <f t="shared" si="82"/>
        <v>2580.5</v>
      </c>
      <c r="K240" s="57"/>
      <c r="L240" s="57"/>
      <c r="M240" s="57"/>
      <c r="N240" s="57"/>
      <c r="O240" s="57"/>
      <c r="P240" s="57"/>
    </row>
    <row r="241" spans="1:16" ht="14.45" customHeight="1" outlineLevel="1" x14ac:dyDescent="0.25">
      <c r="A241" s="147"/>
      <c r="B241" s="135"/>
      <c r="C241" s="135"/>
      <c r="D241" s="86" t="s">
        <v>9</v>
      </c>
      <c r="E241" s="92">
        <f t="shared" ref="E241:I241" si="86">E231+E236</f>
        <v>0</v>
      </c>
      <c r="F241" s="93">
        <f t="shared" si="86"/>
        <v>0</v>
      </c>
      <c r="G241" s="92">
        <f t="shared" si="86"/>
        <v>0</v>
      </c>
      <c r="H241" s="92">
        <f t="shared" si="86"/>
        <v>0</v>
      </c>
      <c r="I241" s="92">
        <f t="shared" si="86"/>
        <v>0</v>
      </c>
      <c r="J241" s="92">
        <f t="shared" si="82"/>
        <v>0</v>
      </c>
      <c r="K241" s="57"/>
      <c r="L241" s="57"/>
      <c r="M241" s="57"/>
      <c r="N241" s="57"/>
      <c r="O241" s="57"/>
      <c r="P241" s="57"/>
    </row>
    <row r="242" spans="1:16" ht="14.45" customHeight="1" outlineLevel="1" x14ac:dyDescent="0.25">
      <c r="A242" s="139" t="s">
        <v>27</v>
      </c>
      <c r="B242" s="135" t="s">
        <v>186</v>
      </c>
      <c r="C242" s="135" t="s">
        <v>218</v>
      </c>
      <c r="D242" s="86" t="s">
        <v>6</v>
      </c>
      <c r="E242" s="92">
        <f>SUM(E243:E246)</f>
        <v>0</v>
      </c>
      <c r="F242" s="93">
        <f>SUM(F243:F246)</f>
        <v>0</v>
      </c>
      <c r="G242" s="92">
        <f>SUM(G243:G246)</f>
        <v>0</v>
      </c>
      <c r="H242" s="92">
        <f>SUM(H243:H246)</f>
        <v>0</v>
      </c>
      <c r="I242" s="92">
        <f>SUM(I243:I246)</f>
        <v>0</v>
      </c>
      <c r="J242" s="92">
        <f t="shared" ref="J242:J264" si="87">E242+F242+G242+H242+I242</f>
        <v>0</v>
      </c>
      <c r="K242" s="57"/>
      <c r="L242" s="57"/>
      <c r="M242" s="57"/>
      <c r="N242" s="57"/>
      <c r="O242" s="57"/>
      <c r="P242" s="57"/>
    </row>
    <row r="243" spans="1:16" ht="14.45" customHeight="1" outlineLevel="1" x14ac:dyDescent="0.25">
      <c r="A243" s="139"/>
      <c r="B243" s="135"/>
      <c r="C243" s="135"/>
      <c r="D243" s="86" t="s">
        <v>180</v>
      </c>
      <c r="E243" s="92">
        <f>E273</f>
        <v>0</v>
      </c>
      <c r="F243" s="92">
        <f>F273</f>
        <v>0</v>
      </c>
      <c r="G243" s="92">
        <f>G273</f>
        <v>0</v>
      </c>
      <c r="H243" s="92">
        <f>H273</f>
        <v>0</v>
      </c>
      <c r="I243" s="92">
        <f>I273</f>
        <v>0</v>
      </c>
      <c r="J243" s="92">
        <f t="shared" si="87"/>
        <v>0</v>
      </c>
      <c r="K243" s="57"/>
      <c r="L243" s="57"/>
      <c r="M243" s="57"/>
      <c r="N243" s="57"/>
      <c r="O243" s="57"/>
      <c r="P243" s="57"/>
    </row>
    <row r="244" spans="1:16" ht="14.45" customHeight="1" outlineLevel="1" x14ac:dyDescent="0.25">
      <c r="A244" s="139"/>
      <c r="B244" s="135"/>
      <c r="C244" s="135"/>
      <c r="D244" s="86" t="s">
        <v>7</v>
      </c>
      <c r="E244" s="92">
        <f t="shared" ref="E244:I246" si="88">E274</f>
        <v>0</v>
      </c>
      <c r="F244" s="92">
        <f t="shared" si="88"/>
        <v>0</v>
      </c>
      <c r="G244" s="92">
        <f t="shared" si="88"/>
        <v>0</v>
      </c>
      <c r="H244" s="92">
        <f t="shared" si="88"/>
        <v>0</v>
      </c>
      <c r="I244" s="92">
        <f t="shared" si="88"/>
        <v>0</v>
      </c>
      <c r="J244" s="92">
        <f t="shared" si="87"/>
        <v>0</v>
      </c>
      <c r="K244" s="57"/>
      <c r="L244" s="57"/>
      <c r="M244" s="57"/>
      <c r="N244" s="57"/>
      <c r="O244" s="57"/>
      <c r="P244" s="57"/>
    </row>
    <row r="245" spans="1:16" ht="14.45" customHeight="1" outlineLevel="1" x14ac:dyDescent="0.25">
      <c r="A245" s="139"/>
      <c r="B245" s="135"/>
      <c r="C245" s="135"/>
      <c r="D245" s="86" t="s">
        <v>8</v>
      </c>
      <c r="E245" s="92">
        <f t="shared" si="88"/>
        <v>0</v>
      </c>
      <c r="F245" s="92">
        <f t="shared" si="88"/>
        <v>0</v>
      </c>
      <c r="G245" s="92">
        <f t="shared" si="88"/>
        <v>0</v>
      </c>
      <c r="H245" s="92">
        <f t="shared" si="88"/>
        <v>0</v>
      </c>
      <c r="I245" s="92">
        <f t="shared" si="88"/>
        <v>0</v>
      </c>
      <c r="J245" s="92">
        <f t="shared" si="87"/>
        <v>0</v>
      </c>
      <c r="K245" s="57"/>
      <c r="L245" s="57"/>
      <c r="M245" s="57"/>
      <c r="N245" s="57"/>
      <c r="O245" s="57"/>
      <c r="P245" s="57"/>
    </row>
    <row r="246" spans="1:16" ht="15.75" outlineLevel="1" x14ac:dyDescent="0.25">
      <c r="A246" s="139"/>
      <c r="B246" s="135"/>
      <c r="C246" s="135"/>
      <c r="D246" s="86" t="s">
        <v>9</v>
      </c>
      <c r="E246" s="92">
        <f t="shared" si="88"/>
        <v>0</v>
      </c>
      <c r="F246" s="92">
        <f t="shared" si="88"/>
        <v>0</v>
      </c>
      <c r="G246" s="92">
        <f t="shared" si="88"/>
        <v>0</v>
      </c>
      <c r="H246" s="92">
        <f t="shared" si="88"/>
        <v>0</v>
      </c>
      <c r="I246" s="92">
        <f t="shared" si="88"/>
        <v>0</v>
      </c>
      <c r="J246" s="92">
        <f t="shared" si="87"/>
        <v>0</v>
      </c>
      <c r="K246" s="57"/>
      <c r="L246" s="57"/>
      <c r="M246" s="57"/>
      <c r="N246" s="57"/>
      <c r="O246" s="57"/>
      <c r="P246" s="57"/>
    </row>
    <row r="247" spans="1:16" ht="14.45" customHeight="1" outlineLevel="1" x14ac:dyDescent="0.25">
      <c r="A247" s="139"/>
      <c r="B247" s="135"/>
      <c r="C247" s="135" t="s">
        <v>207</v>
      </c>
      <c r="D247" s="86" t="s">
        <v>6</v>
      </c>
      <c r="E247" s="92">
        <f>SUM(E248:E251)</f>
        <v>0</v>
      </c>
      <c r="F247" s="93">
        <f>SUM(F248:F251)</f>
        <v>0</v>
      </c>
      <c r="G247" s="92">
        <f>SUM(G248:G251)</f>
        <v>0</v>
      </c>
      <c r="H247" s="92">
        <f>SUM(H248:H251)</f>
        <v>0</v>
      </c>
      <c r="I247" s="92">
        <f>SUM(I248:I251)</f>
        <v>0</v>
      </c>
      <c r="J247" s="92">
        <f t="shared" si="87"/>
        <v>0</v>
      </c>
      <c r="K247" s="57"/>
      <c r="L247" s="57"/>
      <c r="M247" s="57"/>
      <c r="N247" s="57"/>
      <c r="O247" s="57"/>
      <c r="P247" s="57"/>
    </row>
    <row r="248" spans="1:16" ht="14.45" customHeight="1" outlineLevel="1" x14ac:dyDescent="0.25">
      <c r="A248" s="139"/>
      <c r="B248" s="135"/>
      <c r="C248" s="135"/>
      <c r="D248" s="86" t="s">
        <v>180</v>
      </c>
      <c r="E248" s="92">
        <v>0</v>
      </c>
      <c r="F248" s="92">
        <v>0</v>
      </c>
      <c r="G248" s="92">
        <v>0</v>
      </c>
      <c r="H248" s="92">
        <v>0</v>
      </c>
      <c r="I248" s="92">
        <v>0</v>
      </c>
      <c r="J248" s="92">
        <f t="shared" si="87"/>
        <v>0</v>
      </c>
      <c r="K248" s="57"/>
      <c r="L248" s="57"/>
      <c r="M248" s="57"/>
      <c r="N248" s="57"/>
      <c r="O248" s="57"/>
      <c r="P248" s="57"/>
    </row>
    <row r="249" spans="1:16" ht="14.45" customHeight="1" outlineLevel="1" x14ac:dyDescent="0.25">
      <c r="A249" s="139"/>
      <c r="B249" s="135"/>
      <c r="C249" s="135"/>
      <c r="D249" s="86" t="s">
        <v>7</v>
      </c>
      <c r="E249" s="92">
        <v>0</v>
      </c>
      <c r="F249" s="92">
        <v>0</v>
      </c>
      <c r="G249" s="92">
        <v>0</v>
      </c>
      <c r="H249" s="92">
        <v>0</v>
      </c>
      <c r="I249" s="92">
        <v>0</v>
      </c>
      <c r="J249" s="92">
        <f t="shared" si="87"/>
        <v>0</v>
      </c>
      <c r="K249" s="57"/>
      <c r="L249" s="57"/>
      <c r="M249" s="57"/>
      <c r="N249" s="57"/>
      <c r="O249" s="57"/>
      <c r="P249" s="57"/>
    </row>
    <row r="250" spans="1:16" ht="14.45" customHeight="1" outlineLevel="1" x14ac:dyDescent="0.25">
      <c r="A250" s="139"/>
      <c r="B250" s="135"/>
      <c r="C250" s="135"/>
      <c r="D250" s="86" t="s">
        <v>8</v>
      </c>
      <c r="E250" s="92">
        <v>0</v>
      </c>
      <c r="F250" s="92">
        <v>0</v>
      </c>
      <c r="G250" s="92">
        <v>0</v>
      </c>
      <c r="H250" s="92">
        <v>0</v>
      </c>
      <c r="I250" s="92">
        <v>0</v>
      </c>
      <c r="J250" s="92">
        <f t="shared" si="87"/>
        <v>0</v>
      </c>
      <c r="K250" s="57"/>
      <c r="L250" s="57"/>
      <c r="M250" s="57"/>
      <c r="N250" s="57"/>
      <c r="O250" s="57"/>
      <c r="P250" s="57"/>
    </row>
    <row r="251" spans="1:16" ht="15.75" outlineLevel="1" x14ac:dyDescent="0.25">
      <c r="A251" s="139"/>
      <c r="B251" s="135"/>
      <c r="C251" s="135"/>
      <c r="D251" s="86" t="s">
        <v>9</v>
      </c>
      <c r="E251" s="92">
        <v>0</v>
      </c>
      <c r="F251" s="92">
        <v>0</v>
      </c>
      <c r="G251" s="92">
        <v>0</v>
      </c>
      <c r="H251" s="92">
        <v>0</v>
      </c>
      <c r="I251" s="92">
        <v>0</v>
      </c>
      <c r="J251" s="92">
        <f t="shared" si="87"/>
        <v>0</v>
      </c>
      <c r="K251" s="57"/>
      <c r="L251" s="57"/>
      <c r="M251" s="57"/>
      <c r="N251" s="57"/>
      <c r="O251" s="57"/>
      <c r="P251" s="57"/>
    </row>
    <row r="252" spans="1:16" ht="14.45" customHeight="1" outlineLevel="1" x14ac:dyDescent="0.25">
      <c r="A252" s="139"/>
      <c r="B252" s="135"/>
      <c r="C252" s="135" t="s">
        <v>161</v>
      </c>
      <c r="D252" s="86" t="s">
        <v>6</v>
      </c>
      <c r="E252" s="92">
        <f>SUM(E253:E256)</f>
        <v>1611</v>
      </c>
      <c r="F252" s="93">
        <f>SUM(F253:F256)</f>
        <v>1610.6</v>
      </c>
      <c r="G252" s="92">
        <f>SUM(G253:G256)</f>
        <v>1610.6</v>
      </c>
      <c r="H252" s="92">
        <f>SUM(H253:H256)</f>
        <v>1610.6</v>
      </c>
      <c r="I252" s="92">
        <f>SUM(I253:I256)</f>
        <v>1610.6</v>
      </c>
      <c r="J252" s="92">
        <f t="shared" si="87"/>
        <v>8053.4</v>
      </c>
      <c r="K252" s="57"/>
      <c r="L252" s="57"/>
      <c r="M252" s="57"/>
      <c r="N252" s="57"/>
      <c r="O252" s="57"/>
      <c r="P252" s="57"/>
    </row>
    <row r="253" spans="1:16" ht="15.75" outlineLevel="1" x14ac:dyDescent="0.25">
      <c r="A253" s="139"/>
      <c r="B253" s="135"/>
      <c r="C253" s="135"/>
      <c r="D253" s="86" t="s">
        <v>180</v>
      </c>
      <c r="E253" s="92">
        <f t="shared" ref="E253:I256" si="89">E268+E288+E303+E308+E323+E338</f>
        <v>10</v>
      </c>
      <c r="F253" s="92">
        <f t="shared" si="89"/>
        <v>10</v>
      </c>
      <c r="G253" s="92">
        <f t="shared" si="89"/>
        <v>10</v>
      </c>
      <c r="H253" s="92">
        <f t="shared" si="89"/>
        <v>10</v>
      </c>
      <c r="I253" s="92">
        <f t="shared" si="89"/>
        <v>10</v>
      </c>
      <c r="J253" s="92">
        <f t="shared" si="87"/>
        <v>50</v>
      </c>
      <c r="K253" s="57"/>
      <c r="L253" s="57"/>
      <c r="M253" s="57"/>
      <c r="N253" s="57"/>
      <c r="O253" s="57"/>
      <c r="P253" s="57"/>
    </row>
    <row r="254" spans="1:16" ht="15.75" outlineLevel="1" x14ac:dyDescent="0.25">
      <c r="A254" s="139"/>
      <c r="B254" s="135"/>
      <c r="C254" s="135"/>
      <c r="D254" s="86" t="s">
        <v>7</v>
      </c>
      <c r="E254" s="92">
        <f t="shared" si="89"/>
        <v>0</v>
      </c>
      <c r="F254" s="92">
        <f t="shared" si="89"/>
        <v>0</v>
      </c>
      <c r="G254" s="92">
        <f t="shared" si="89"/>
        <v>0</v>
      </c>
      <c r="H254" s="92">
        <f t="shared" si="89"/>
        <v>0</v>
      </c>
      <c r="I254" s="92">
        <f t="shared" si="89"/>
        <v>0</v>
      </c>
      <c r="J254" s="92">
        <f t="shared" si="87"/>
        <v>0</v>
      </c>
      <c r="K254" s="57"/>
      <c r="L254" s="57"/>
      <c r="M254" s="57"/>
      <c r="N254" s="57"/>
      <c r="O254" s="57"/>
      <c r="P254" s="57"/>
    </row>
    <row r="255" spans="1:16" ht="15.75" outlineLevel="1" x14ac:dyDescent="0.25">
      <c r="A255" s="139"/>
      <c r="B255" s="135"/>
      <c r="C255" s="135"/>
      <c r="D255" s="86" t="s">
        <v>8</v>
      </c>
      <c r="E255" s="92">
        <f t="shared" si="89"/>
        <v>1601</v>
      </c>
      <c r="F255" s="92">
        <f t="shared" si="89"/>
        <v>1600.6</v>
      </c>
      <c r="G255" s="92">
        <f t="shared" si="89"/>
        <v>1600.6</v>
      </c>
      <c r="H255" s="92">
        <f t="shared" si="89"/>
        <v>1600.6</v>
      </c>
      <c r="I255" s="92">
        <f t="shared" si="89"/>
        <v>1600.6</v>
      </c>
      <c r="J255" s="92">
        <f t="shared" si="87"/>
        <v>8003.4</v>
      </c>
      <c r="K255" s="57"/>
      <c r="L255" s="57"/>
      <c r="M255" s="57"/>
      <c r="N255" s="57"/>
      <c r="O255" s="57"/>
      <c r="P255" s="57"/>
    </row>
    <row r="256" spans="1:16" ht="15.75" outlineLevel="1" x14ac:dyDescent="0.25">
      <c r="A256" s="139"/>
      <c r="B256" s="135"/>
      <c r="C256" s="135"/>
      <c r="D256" s="86" t="s">
        <v>9</v>
      </c>
      <c r="E256" s="92">
        <f t="shared" si="89"/>
        <v>0</v>
      </c>
      <c r="F256" s="92">
        <f t="shared" si="89"/>
        <v>0</v>
      </c>
      <c r="G256" s="92">
        <f t="shared" si="89"/>
        <v>0</v>
      </c>
      <c r="H256" s="92">
        <f t="shared" si="89"/>
        <v>0</v>
      </c>
      <c r="I256" s="92">
        <f t="shared" si="89"/>
        <v>0</v>
      </c>
      <c r="J256" s="92">
        <f t="shared" si="87"/>
        <v>0</v>
      </c>
      <c r="K256" s="57"/>
      <c r="L256" s="57"/>
      <c r="M256" s="57"/>
      <c r="N256" s="57"/>
      <c r="O256" s="57"/>
      <c r="P256" s="57"/>
    </row>
    <row r="257" spans="1:16" ht="14.45" customHeight="1" outlineLevel="1" x14ac:dyDescent="0.25">
      <c r="A257" s="139"/>
      <c r="B257" s="135"/>
      <c r="C257" s="135" t="s">
        <v>269</v>
      </c>
      <c r="D257" s="86" t="s">
        <v>6</v>
      </c>
      <c r="E257" s="92">
        <f>SUM(E258:E261)</f>
        <v>2033.1289999999999</v>
      </c>
      <c r="F257" s="93">
        <f>SUM(F258:F261)</f>
        <v>4116.1409999999996</v>
      </c>
      <c r="G257" s="92">
        <f>SUM(G258:G261)</f>
        <v>2892.5259999999998</v>
      </c>
      <c r="H257" s="92">
        <f>SUM(H258:H261)</f>
        <v>2892.5259999999998</v>
      </c>
      <c r="I257" s="92">
        <f>SUM(I258:I261)</f>
        <v>2892.5259999999998</v>
      </c>
      <c r="J257" s="92">
        <f t="shared" si="87"/>
        <v>14826.847999999998</v>
      </c>
      <c r="K257" s="57"/>
      <c r="L257" s="57"/>
      <c r="M257" s="57"/>
      <c r="N257" s="57"/>
      <c r="O257" s="57"/>
      <c r="P257" s="57"/>
    </row>
    <row r="258" spans="1:16" ht="14.45" customHeight="1" outlineLevel="1" x14ac:dyDescent="0.25">
      <c r="A258" s="139"/>
      <c r="B258" s="135"/>
      <c r="C258" s="135"/>
      <c r="D258" s="86" t="s">
        <v>180</v>
      </c>
      <c r="E258" s="92">
        <f>E328+E343+E358</f>
        <v>1742.329</v>
      </c>
      <c r="F258" s="92">
        <f>F328+F343+F313</f>
        <v>3389.9409999999998</v>
      </c>
      <c r="G258" s="92">
        <f>G328+G343</f>
        <v>2656.4259999999999</v>
      </c>
      <c r="H258" s="92">
        <f t="shared" ref="F258:I261" si="90">H328+H343</f>
        <v>2656.4259999999999</v>
      </c>
      <c r="I258" s="92">
        <f t="shared" si="90"/>
        <v>2656.4259999999999</v>
      </c>
      <c r="J258" s="92">
        <f t="shared" si="87"/>
        <v>13101.547999999999</v>
      </c>
      <c r="K258" s="57"/>
      <c r="L258" s="57"/>
      <c r="M258" s="57"/>
      <c r="N258" s="57"/>
      <c r="O258" s="57"/>
      <c r="P258" s="57"/>
    </row>
    <row r="259" spans="1:16" ht="14.45" customHeight="1" outlineLevel="1" x14ac:dyDescent="0.25">
      <c r="A259" s="139"/>
      <c r="B259" s="135"/>
      <c r="C259" s="135"/>
      <c r="D259" s="86" t="s">
        <v>7</v>
      </c>
      <c r="E259" s="92">
        <f>E329+E344</f>
        <v>0</v>
      </c>
      <c r="F259" s="92">
        <f t="shared" si="90"/>
        <v>0</v>
      </c>
      <c r="G259" s="92">
        <f t="shared" si="90"/>
        <v>0</v>
      </c>
      <c r="H259" s="92">
        <f t="shared" si="90"/>
        <v>0</v>
      </c>
      <c r="I259" s="92">
        <f t="shared" si="90"/>
        <v>0</v>
      </c>
      <c r="J259" s="92">
        <f t="shared" si="87"/>
        <v>0</v>
      </c>
      <c r="K259" s="57"/>
      <c r="L259" s="57"/>
      <c r="M259" s="57"/>
      <c r="N259" s="57"/>
      <c r="O259" s="57"/>
      <c r="P259" s="57"/>
    </row>
    <row r="260" spans="1:16" ht="14.45" customHeight="1" outlineLevel="1" x14ac:dyDescent="0.25">
      <c r="A260" s="139"/>
      <c r="B260" s="135"/>
      <c r="C260" s="135"/>
      <c r="D260" s="86" t="s">
        <v>8</v>
      </c>
      <c r="E260" s="92">
        <f>E330+E345</f>
        <v>290.8</v>
      </c>
      <c r="F260" s="92">
        <f t="shared" si="90"/>
        <v>726.2</v>
      </c>
      <c r="G260" s="92">
        <f t="shared" si="90"/>
        <v>236.1</v>
      </c>
      <c r="H260" s="92">
        <f t="shared" si="90"/>
        <v>236.1</v>
      </c>
      <c r="I260" s="92">
        <f t="shared" si="90"/>
        <v>236.1</v>
      </c>
      <c r="J260" s="92">
        <f t="shared" si="87"/>
        <v>1725.2999999999997</v>
      </c>
      <c r="K260" s="57"/>
      <c r="L260" s="57"/>
      <c r="M260" s="57"/>
      <c r="N260" s="57"/>
      <c r="O260" s="57"/>
      <c r="P260" s="57"/>
    </row>
    <row r="261" spans="1:16" ht="14.45" customHeight="1" outlineLevel="1" x14ac:dyDescent="0.25">
      <c r="A261" s="139"/>
      <c r="B261" s="135"/>
      <c r="C261" s="135"/>
      <c r="D261" s="86" t="s">
        <v>9</v>
      </c>
      <c r="E261" s="92">
        <f>E331+E346</f>
        <v>0</v>
      </c>
      <c r="F261" s="92">
        <f t="shared" si="90"/>
        <v>0</v>
      </c>
      <c r="G261" s="92">
        <f t="shared" si="90"/>
        <v>0</v>
      </c>
      <c r="H261" s="92">
        <f t="shared" si="90"/>
        <v>0</v>
      </c>
      <c r="I261" s="92">
        <f t="shared" si="90"/>
        <v>0</v>
      </c>
      <c r="J261" s="92">
        <f t="shared" si="87"/>
        <v>0</v>
      </c>
      <c r="K261" s="57"/>
      <c r="L261" s="57"/>
      <c r="M261" s="57"/>
      <c r="N261" s="57"/>
      <c r="O261" s="57"/>
      <c r="P261" s="57"/>
    </row>
    <row r="262" spans="1:16" ht="14.45" customHeight="1" outlineLevel="1" x14ac:dyDescent="0.25">
      <c r="A262" s="139"/>
      <c r="B262" s="135"/>
      <c r="C262" s="135" t="s">
        <v>51</v>
      </c>
      <c r="D262" s="86" t="s">
        <v>6</v>
      </c>
      <c r="E262" s="92">
        <f>SUM(E263:E266)</f>
        <v>3644.1289999999999</v>
      </c>
      <c r="F262" s="93">
        <f>SUM(F263:F266)</f>
        <v>5726.741</v>
      </c>
      <c r="G262" s="92">
        <f>SUM(G263:G266)</f>
        <v>4503.1260000000002</v>
      </c>
      <c r="H262" s="92">
        <f>SUM(H263:H266)</f>
        <v>4503.1260000000002</v>
      </c>
      <c r="I262" s="92">
        <f>SUM(I263:I266)</f>
        <v>4503.1260000000002</v>
      </c>
      <c r="J262" s="92">
        <f t="shared" si="87"/>
        <v>22880.248</v>
      </c>
      <c r="K262" s="57"/>
      <c r="L262" s="57"/>
      <c r="M262" s="57"/>
      <c r="N262" s="57"/>
      <c r="O262" s="57"/>
      <c r="P262" s="57"/>
    </row>
    <row r="263" spans="1:16" ht="14.45" customHeight="1" outlineLevel="1" x14ac:dyDescent="0.25">
      <c r="A263" s="139"/>
      <c r="B263" s="135"/>
      <c r="C263" s="135"/>
      <c r="D263" s="86" t="s">
        <v>180</v>
      </c>
      <c r="E263" s="92">
        <f>E243+E248+E253+E258</f>
        <v>1752.329</v>
      </c>
      <c r="F263" s="92">
        <f>F243+F248+F253+F258</f>
        <v>3399.9409999999998</v>
      </c>
      <c r="G263" s="92">
        <f>G243+G248+G253+G258</f>
        <v>2666.4259999999999</v>
      </c>
      <c r="H263" s="92">
        <f>H243+H248+H253+H258</f>
        <v>2666.4259999999999</v>
      </c>
      <c r="I263" s="92">
        <f>I243+I248+I253+I258</f>
        <v>2666.4259999999999</v>
      </c>
      <c r="J263" s="92">
        <f t="shared" si="87"/>
        <v>13151.547999999999</v>
      </c>
      <c r="K263" s="57"/>
      <c r="L263" s="57"/>
      <c r="M263" s="57"/>
      <c r="N263" s="57"/>
      <c r="O263" s="57"/>
      <c r="P263" s="57"/>
    </row>
    <row r="264" spans="1:16" ht="14.45" customHeight="1" outlineLevel="1" x14ac:dyDescent="0.25">
      <c r="A264" s="139"/>
      <c r="B264" s="135"/>
      <c r="C264" s="135"/>
      <c r="D264" s="86" t="s">
        <v>7</v>
      </c>
      <c r="E264" s="92">
        <f t="shared" ref="E264:I266" si="91">E244+E249+E254+E259</f>
        <v>0</v>
      </c>
      <c r="F264" s="92">
        <f t="shared" si="91"/>
        <v>0</v>
      </c>
      <c r="G264" s="92">
        <f t="shared" si="91"/>
        <v>0</v>
      </c>
      <c r="H264" s="92">
        <f t="shared" si="91"/>
        <v>0</v>
      </c>
      <c r="I264" s="92">
        <f t="shared" si="91"/>
        <v>0</v>
      </c>
      <c r="J264" s="92">
        <f t="shared" si="87"/>
        <v>0</v>
      </c>
      <c r="K264" s="57"/>
      <c r="L264" s="57"/>
      <c r="M264" s="57"/>
      <c r="N264" s="57"/>
      <c r="O264" s="57"/>
      <c r="P264" s="57"/>
    </row>
    <row r="265" spans="1:16" ht="14.45" customHeight="1" outlineLevel="1" x14ac:dyDescent="0.25">
      <c r="A265" s="139"/>
      <c r="B265" s="135"/>
      <c r="C265" s="135"/>
      <c r="D265" s="86" t="s">
        <v>8</v>
      </c>
      <c r="E265" s="92">
        <f t="shared" si="91"/>
        <v>1891.8</v>
      </c>
      <c r="F265" s="92">
        <f t="shared" si="91"/>
        <v>2326.8000000000002</v>
      </c>
      <c r="G265" s="92">
        <f t="shared" si="91"/>
        <v>1836.6999999999998</v>
      </c>
      <c r="H265" s="92">
        <f t="shared" si="91"/>
        <v>1836.6999999999998</v>
      </c>
      <c r="I265" s="92">
        <f t="shared" si="91"/>
        <v>1836.6999999999998</v>
      </c>
      <c r="J265" s="92">
        <f t="shared" ref="J265:J382" si="92">E265+F265+G265+H265+I265</f>
        <v>9728.7000000000007</v>
      </c>
      <c r="K265" s="57"/>
      <c r="L265" s="57"/>
      <c r="M265" s="57"/>
      <c r="N265" s="57"/>
      <c r="O265" s="57"/>
      <c r="P265" s="57"/>
    </row>
    <row r="266" spans="1:16" ht="14.45" customHeight="1" outlineLevel="1" x14ac:dyDescent="0.25">
      <c r="A266" s="139"/>
      <c r="B266" s="135"/>
      <c r="C266" s="135"/>
      <c r="D266" s="86" t="s">
        <v>9</v>
      </c>
      <c r="E266" s="92">
        <f t="shared" si="91"/>
        <v>0</v>
      </c>
      <c r="F266" s="92">
        <f t="shared" si="91"/>
        <v>0</v>
      </c>
      <c r="G266" s="92">
        <f t="shared" si="91"/>
        <v>0</v>
      </c>
      <c r="H266" s="92">
        <f t="shared" si="91"/>
        <v>0</v>
      </c>
      <c r="I266" s="92">
        <f t="shared" si="91"/>
        <v>0</v>
      </c>
      <c r="J266" s="92">
        <f t="shared" si="92"/>
        <v>0</v>
      </c>
      <c r="K266" s="57"/>
      <c r="L266" s="57"/>
      <c r="M266" s="57"/>
      <c r="N266" s="57"/>
      <c r="O266" s="57"/>
      <c r="P266" s="57"/>
    </row>
    <row r="267" spans="1:16" ht="14.45" customHeight="1" outlineLevel="1" x14ac:dyDescent="0.25">
      <c r="A267" s="139" t="s">
        <v>129</v>
      </c>
      <c r="B267" s="135" t="s">
        <v>164</v>
      </c>
      <c r="C267" s="135" t="s">
        <v>161</v>
      </c>
      <c r="D267" s="86" t="s">
        <v>6</v>
      </c>
      <c r="E267" s="92">
        <f>SUM(E268:E271)</f>
        <v>0</v>
      </c>
      <c r="F267" s="93">
        <f>SUM(F268:F271)</f>
        <v>0</v>
      </c>
      <c r="G267" s="92">
        <f>SUM(G268:G271)</f>
        <v>0</v>
      </c>
      <c r="H267" s="92">
        <f>SUM(H268:H271)</f>
        <v>0</v>
      </c>
      <c r="I267" s="92">
        <f>SUM(I268:I271)</f>
        <v>0</v>
      </c>
      <c r="J267" s="92">
        <f t="shared" si="92"/>
        <v>0</v>
      </c>
      <c r="K267" s="57"/>
      <c r="L267" s="57"/>
      <c r="M267" s="57"/>
      <c r="N267" s="57"/>
      <c r="O267" s="57"/>
      <c r="P267" s="57"/>
    </row>
    <row r="268" spans="1:16" ht="14.45" customHeight="1" outlineLevel="1" x14ac:dyDescent="0.25">
      <c r="A268" s="139"/>
      <c r="B268" s="135"/>
      <c r="C268" s="135"/>
      <c r="D268" s="86" t="s">
        <v>180</v>
      </c>
      <c r="E268" s="94">
        <v>0</v>
      </c>
      <c r="F268" s="95">
        <v>0</v>
      </c>
      <c r="G268" s="94">
        <v>0</v>
      </c>
      <c r="H268" s="94">
        <v>0</v>
      </c>
      <c r="I268" s="94">
        <v>0</v>
      </c>
      <c r="J268" s="92">
        <f t="shared" si="92"/>
        <v>0</v>
      </c>
      <c r="K268" s="57"/>
      <c r="L268" s="57"/>
      <c r="M268" s="57"/>
      <c r="N268" s="57"/>
      <c r="O268" s="57"/>
      <c r="P268" s="57"/>
    </row>
    <row r="269" spans="1:16" ht="14.45" customHeight="1" outlineLevel="1" x14ac:dyDescent="0.25">
      <c r="A269" s="139"/>
      <c r="B269" s="135"/>
      <c r="C269" s="135"/>
      <c r="D269" s="86" t="s">
        <v>7</v>
      </c>
      <c r="E269" s="94">
        <v>0</v>
      </c>
      <c r="F269" s="95">
        <v>0</v>
      </c>
      <c r="G269" s="94">
        <v>0</v>
      </c>
      <c r="H269" s="94">
        <v>0</v>
      </c>
      <c r="I269" s="94">
        <v>0</v>
      </c>
      <c r="J269" s="92">
        <f t="shared" si="92"/>
        <v>0</v>
      </c>
      <c r="K269" s="57"/>
      <c r="L269" s="57"/>
      <c r="M269" s="57"/>
      <c r="N269" s="57"/>
      <c r="O269" s="57"/>
      <c r="P269" s="57"/>
    </row>
    <row r="270" spans="1:16" ht="14.45" customHeight="1" outlineLevel="1" x14ac:dyDescent="0.25">
      <c r="A270" s="139"/>
      <c r="B270" s="135"/>
      <c r="C270" s="135"/>
      <c r="D270" s="86" t="s">
        <v>8</v>
      </c>
      <c r="E270" s="94">
        <v>0</v>
      </c>
      <c r="F270" s="95">
        <v>0</v>
      </c>
      <c r="G270" s="94">
        <v>0</v>
      </c>
      <c r="H270" s="94">
        <v>0</v>
      </c>
      <c r="I270" s="94">
        <v>0</v>
      </c>
      <c r="J270" s="92">
        <f t="shared" si="92"/>
        <v>0</v>
      </c>
      <c r="K270" s="57"/>
      <c r="L270" s="57"/>
      <c r="M270" s="57"/>
      <c r="N270" s="57"/>
      <c r="O270" s="57"/>
      <c r="P270" s="57"/>
    </row>
    <row r="271" spans="1:16" ht="15.75" outlineLevel="1" x14ac:dyDescent="0.25">
      <c r="A271" s="139"/>
      <c r="B271" s="135"/>
      <c r="C271" s="135"/>
      <c r="D271" s="86" t="s">
        <v>9</v>
      </c>
      <c r="E271" s="94">
        <v>0</v>
      </c>
      <c r="F271" s="95">
        <v>0</v>
      </c>
      <c r="G271" s="94">
        <v>0</v>
      </c>
      <c r="H271" s="94">
        <v>0</v>
      </c>
      <c r="I271" s="94">
        <v>0</v>
      </c>
      <c r="J271" s="92">
        <f t="shared" si="92"/>
        <v>0</v>
      </c>
      <c r="K271" s="57"/>
      <c r="L271" s="57"/>
      <c r="M271" s="57"/>
      <c r="N271" s="57"/>
      <c r="O271" s="57"/>
      <c r="P271" s="57"/>
    </row>
    <row r="272" spans="1:16" ht="14.45" customHeight="1" outlineLevel="1" x14ac:dyDescent="0.25">
      <c r="A272" s="139"/>
      <c r="B272" s="135"/>
      <c r="C272" s="135" t="s">
        <v>218</v>
      </c>
      <c r="D272" s="86" t="s">
        <v>6</v>
      </c>
      <c r="E272" s="92">
        <f>SUM(E273:E276)</f>
        <v>0</v>
      </c>
      <c r="F272" s="93">
        <f>SUM(F273:F276)</f>
        <v>0</v>
      </c>
      <c r="G272" s="92">
        <f>SUM(G273:G276)</f>
        <v>0</v>
      </c>
      <c r="H272" s="92">
        <f>SUM(H273:H276)</f>
        <v>0</v>
      </c>
      <c r="I272" s="92">
        <f>SUM(I273:I276)</f>
        <v>0</v>
      </c>
      <c r="J272" s="92">
        <f t="shared" si="92"/>
        <v>0</v>
      </c>
      <c r="K272" s="57"/>
      <c r="L272" s="57"/>
      <c r="M272" s="57"/>
      <c r="N272" s="57"/>
      <c r="O272" s="57"/>
      <c r="P272" s="57"/>
    </row>
    <row r="273" spans="1:16" ht="15.75" outlineLevel="1" x14ac:dyDescent="0.25">
      <c r="A273" s="139"/>
      <c r="B273" s="135"/>
      <c r="C273" s="135"/>
      <c r="D273" s="86" t="s">
        <v>180</v>
      </c>
      <c r="E273" s="94">
        <v>0</v>
      </c>
      <c r="F273" s="95">
        <v>0</v>
      </c>
      <c r="G273" s="94">
        <v>0</v>
      </c>
      <c r="H273" s="94">
        <v>0</v>
      </c>
      <c r="I273" s="94">
        <v>0</v>
      </c>
      <c r="J273" s="92">
        <f t="shared" si="92"/>
        <v>0</v>
      </c>
      <c r="K273" s="57"/>
      <c r="L273" s="57"/>
      <c r="M273" s="57"/>
      <c r="N273" s="57"/>
      <c r="O273" s="57"/>
      <c r="P273" s="57"/>
    </row>
    <row r="274" spans="1:16" ht="15.75" outlineLevel="1" x14ac:dyDescent="0.25">
      <c r="A274" s="139"/>
      <c r="B274" s="135"/>
      <c r="C274" s="135"/>
      <c r="D274" s="86" t="s">
        <v>7</v>
      </c>
      <c r="E274" s="94">
        <v>0</v>
      </c>
      <c r="F274" s="95">
        <v>0</v>
      </c>
      <c r="G274" s="94">
        <v>0</v>
      </c>
      <c r="H274" s="94">
        <v>0</v>
      </c>
      <c r="I274" s="94">
        <v>0</v>
      </c>
      <c r="J274" s="92">
        <f t="shared" si="92"/>
        <v>0</v>
      </c>
      <c r="K274" s="57"/>
      <c r="L274" s="57"/>
      <c r="M274" s="57"/>
      <c r="N274" s="57"/>
      <c r="O274" s="57"/>
      <c r="P274" s="57"/>
    </row>
    <row r="275" spans="1:16" ht="15.75" outlineLevel="1" x14ac:dyDescent="0.25">
      <c r="A275" s="139"/>
      <c r="B275" s="135"/>
      <c r="C275" s="135"/>
      <c r="D275" s="86" t="s">
        <v>8</v>
      </c>
      <c r="E275" s="94">
        <v>0</v>
      </c>
      <c r="F275" s="95">
        <v>0</v>
      </c>
      <c r="G275" s="94">
        <v>0</v>
      </c>
      <c r="H275" s="94">
        <v>0</v>
      </c>
      <c r="I275" s="94">
        <v>0</v>
      </c>
      <c r="J275" s="92">
        <f t="shared" si="92"/>
        <v>0</v>
      </c>
      <c r="K275" s="57"/>
      <c r="L275" s="57"/>
      <c r="M275" s="57"/>
      <c r="N275" s="57"/>
      <c r="O275" s="57"/>
      <c r="P275" s="57"/>
    </row>
    <row r="276" spans="1:16" ht="15.75" outlineLevel="1" x14ac:dyDescent="0.25">
      <c r="A276" s="139"/>
      <c r="B276" s="135"/>
      <c r="C276" s="135"/>
      <c r="D276" s="86" t="s">
        <v>9</v>
      </c>
      <c r="E276" s="94">
        <v>0</v>
      </c>
      <c r="F276" s="95">
        <v>0</v>
      </c>
      <c r="G276" s="94">
        <v>0</v>
      </c>
      <c r="H276" s="94">
        <v>0</v>
      </c>
      <c r="I276" s="94">
        <v>0</v>
      </c>
      <c r="J276" s="92">
        <f t="shared" si="92"/>
        <v>0</v>
      </c>
      <c r="K276" s="57"/>
      <c r="L276" s="57"/>
      <c r="M276" s="57"/>
      <c r="N276" s="57"/>
      <c r="O276" s="57"/>
      <c r="P276" s="57"/>
    </row>
    <row r="277" spans="1:16" ht="14.45" customHeight="1" outlineLevel="1" x14ac:dyDescent="0.25">
      <c r="A277" s="139"/>
      <c r="B277" s="135"/>
      <c r="C277" s="135" t="s">
        <v>208</v>
      </c>
      <c r="D277" s="86" t="s">
        <v>6</v>
      </c>
      <c r="E277" s="92">
        <f>SUM(E278:E281)</f>
        <v>0</v>
      </c>
      <c r="F277" s="93">
        <f>SUM(F278:F281)</f>
        <v>0</v>
      </c>
      <c r="G277" s="92">
        <f>SUM(G278:G281)</f>
        <v>0</v>
      </c>
      <c r="H277" s="92">
        <f>SUM(H278:H281)</f>
        <v>0</v>
      </c>
      <c r="I277" s="92">
        <f>SUM(I278:I281)</f>
        <v>0</v>
      </c>
      <c r="J277" s="92">
        <f>E277+F277+G277+H277+I277</f>
        <v>0</v>
      </c>
      <c r="K277" s="57"/>
      <c r="L277" s="57"/>
      <c r="M277" s="57"/>
      <c r="N277" s="57"/>
      <c r="O277" s="57"/>
      <c r="P277" s="57"/>
    </row>
    <row r="278" spans="1:16" ht="15.75" outlineLevel="1" x14ac:dyDescent="0.25">
      <c r="A278" s="139"/>
      <c r="B278" s="135"/>
      <c r="C278" s="135"/>
      <c r="D278" s="86" t="s">
        <v>180</v>
      </c>
      <c r="E278" s="92">
        <v>0</v>
      </c>
      <c r="F278" s="93">
        <v>0</v>
      </c>
      <c r="G278" s="92">
        <v>0</v>
      </c>
      <c r="H278" s="92">
        <v>0</v>
      </c>
      <c r="I278" s="92">
        <v>0</v>
      </c>
      <c r="J278" s="92">
        <f>E278+F278+G278+H278+I278</f>
        <v>0</v>
      </c>
      <c r="K278" s="57"/>
      <c r="L278" s="57"/>
      <c r="M278" s="57"/>
      <c r="N278" s="57"/>
      <c r="O278" s="57"/>
      <c r="P278" s="57"/>
    </row>
    <row r="279" spans="1:16" ht="15.75" outlineLevel="1" x14ac:dyDescent="0.25">
      <c r="A279" s="139"/>
      <c r="B279" s="135"/>
      <c r="C279" s="135"/>
      <c r="D279" s="86" t="s">
        <v>7</v>
      </c>
      <c r="E279" s="92">
        <v>0</v>
      </c>
      <c r="F279" s="93">
        <v>0</v>
      </c>
      <c r="G279" s="92">
        <v>0</v>
      </c>
      <c r="H279" s="92">
        <v>0</v>
      </c>
      <c r="I279" s="92">
        <v>0</v>
      </c>
      <c r="J279" s="92">
        <f>E279+F279+G279+H279+I279</f>
        <v>0</v>
      </c>
      <c r="K279" s="57"/>
      <c r="L279" s="57"/>
      <c r="M279" s="57"/>
      <c r="N279" s="57"/>
      <c r="O279" s="57"/>
      <c r="P279" s="57"/>
    </row>
    <row r="280" spans="1:16" ht="15.75" outlineLevel="1" x14ac:dyDescent="0.25">
      <c r="A280" s="139"/>
      <c r="B280" s="135"/>
      <c r="C280" s="135"/>
      <c r="D280" s="86" t="s">
        <v>8</v>
      </c>
      <c r="E280" s="92">
        <v>0</v>
      </c>
      <c r="F280" s="93">
        <v>0</v>
      </c>
      <c r="G280" s="92">
        <v>0</v>
      </c>
      <c r="H280" s="92">
        <v>0</v>
      </c>
      <c r="I280" s="92">
        <v>0</v>
      </c>
      <c r="J280" s="92">
        <f>E280+F280+G280+H280+I280</f>
        <v>0</v>
      </c>
      <c r="K280" s="57"/>
      <c r="L280" s="57"/>
      <c r="M280" s="57"/>
      <c r="N280" s="57"/>
      <c r="O280" s="57"/>
      <c r="P280" s="57"/>
    </row>
    <row r="281" spans="1:16" ht="15.75" outlineLevel="1" x14ac:dyDescent="0.25">
      <c r="A281" s="139"/>
      <c r="B281" s="135"/>
      <c r="C281" s="135"/>
      <c r="D281" s="86" t="s">
        <v>9</v>
      </c>
      <c r="E281" s="92">
        <v>0</v>
      </c>
      <c r="F281" s="93">
        <v>0</v>
      </c>
      <c r="G281" s="92">
        <v>0</v>
      </c>
      <c r="H281" s="92">
        <v>0</v>
      </c>
      <c r="I281" s="92">
        <v>0</v>
      </c>
      <c r="J281" s="92">
        <f>E281+F281+G281+H281+I281</f>
        <v>0</v>
      </c>
      <c r="K281" s="57"/>
      <c r="L281" s="57"/>
      <c r="M281" s="57"/>
      <c r="N281" s="57"/>
      <c r="O281" s="57"/>
      <c r="P281" s="57"/>
    </row>
    <row r="282" spans="1:16" ht="14.45" customHeight="1" outlineLevel="1" x14ac:dyDescent="0.25">
      <c r="A282" s="139"/>
      <c r="B282" s="135"/>
      <c r="C282" s="135" t="s">
        <v>51</v>
      </c>
      <c r="D282" s="86" t="s">
        <v>6</v>
      </c>
      <c r="E282" s="92">
        <f>SUM(E283:E286)</f>
        <v>0</v>
      </c>
      <c r="F282" s="93">
        <f>SUM(F283:F286)</f>
        <v>0</v>
      </c>
      <c r="G282" s="92">
        <f>SUM(G283:G286)</f>
        <v>0</v>
      </c>
      <c r="H282" s="92">
        <f>SUM(H283:H286)</f>
        <v>0</v>
      </c>
      <c r="I282" s="92">
        <f>SUM(I283:I286)</f>
        <v>0</v>
      </c>
      <c r="J282" s="92">
        <f t="shared" si="92"/>
        <v>0</v>
      </c>
      <c r="K282" s="57"/>
      <c r="L282" s="57"/>
      <c r="M282" s="57"/>
      <c r="N282" s="57"/>
      <c r="O282" s="57"/>
      <c r="P282" s="57"/>
    </row>
    <row r="283" spans="1:16" ht="14.45" customHeight="1" outlineLevel="1" x14ac:dyDescent="0.25">
      <c r="A283" s="139"/>
      <c r="B283" s="135"/>
      <c r="C283" s="135"/>
      <c r="D283" s="86" t="s">
        <v>180</v>
      </c>
      <c r="E283" s="92">
        <f>E268+E273+E278</f>
        <v>0</v>
      </c>
      <c r="F283" s="92">
        <f>F268+F273+F278</f>
        <v>0</v>
      </c>
      <c r="G283" s="92">
        <f>G268+G273+G278</f>
        <v>0</v>
      </c>
      <c r="H283" s="92">
        <f>H268+H273+H278</f>
        <v>0</v>
      </c>
      <c r="I283" s="92">
        <f>I268+I273+I278</f>
        <v>0</v>
      </c>
      <c r="J283" s="92">
        <f t="shared" si="92"/>
        <v>0</v>
      </c>
      <c r="K283" s="57"/>
      <c r="L283" s="57"/>
      <c r="M283" s="57"/>
      <c r="N283" s="57"/>
      <c r="O283" s="57"/>
      <c r="P283" s="57"/>
    </row>
    <row r="284" spans="1:16" ht="14.45" customHeight="1" outlineLevel="1" x14ac:dyDescent="0.25">
      <c r="A284" s="139"/>
      <c r="B284" s="135"/>
      <c r="C284" s="135"/>
      <c r="D284" s="86" t="s">
        <v>7</v>
      </c>
      <c r="E284" s="92">
        <f t="shared" ref="E284:I286" si="93">E269+E274+E279</f>
        <v>0</v>
      </c>
      <c r="F284" s="92">
        <f t="shared" si="93"/>
        <v>0</v>
      </c>
      <c r="G284" s="92">
        <f t="shared" si="93"/>
        <v>0</v>
      </c>
      <c r="H284" s="92">
        <f t="shared" si="93"/>
        <v>0</v>
      </c>
      <c r="I284" s="92">
        <f t="shared" si="93"/>
        <v>0</v>
      </c>
      <c r="J284" s="92">
        <f t="shared" si="92"/>
        <v>0</v>
      </c>
      <c r="K284" s="57"/>
      <c r="L284" s="57"/>
      <c r="M284" s="57"/>
      <c r="N284" s="57"/>
      <c r="O284" s="57"/>
      <c r="P284" s="57"/>
    </row>
    <row r="285" spans="1:16" ht="14.45" customHeight="1" outlineLevel="1" x14ac:dyDescent="0.25">
      <c r="A285" s="139"/>
      <c r="B285" s="135"/>
      <c r="C285" s="135"/>
      <c r="D285" s="86" t="s">
        <v>8</v>
      </c>
      <c r="E285" s="92">
        <f t="shared" si="93"/>
        <v>0</v>
      </c>
      <c r="F285" s="92">
        <f t="shared" si="93"/>
        <v>0</v>
      </c>
      <c r="G285" s="92">
        <f t="shared" si="93"/>
        <v>0</v>
      </c>
      <c r="H285" s="92">
        <f t="shared" si="93"/>
        <v>0</v>
      </c>
      <c r="I285" s="92">
        <f t="shared" si="93"/>
        <v>0</v>
      </c>
      <c r="J285" s="92">
        <f t="shared" si="92"/>
        <v>0</v>
      </c>
      <c r="K285" s="57"/>
      <c r="L285" s="57"/>
      <c r="M285" s="57"/>
      <c r="N285" s="57"/>
      <c r="O285" s="57"/>
      <c r="P285" s="57"/>
    </row>
    <row r="286" spans="1:16" ht="14.45" customHeight="1" outlineLevel="1" x14ac:dyDescent="0.25">
      <c r="A286" s="139"/>
      <c r="B286" s="135"/>
      <c r="C286" s="135"/>
      <c r="D286" s="86" t="s">
        <v>9</v>
      </c>
      <c r="E286" s="92">
        <f t="shared" si="93"/>
        <v>0</v>
      </c>
      <c r="F286" s="92">
        <f t="shared" si="93"/>
        <v>0</v>
      </c>
      <c r="G286" s="92">
        <f t="shared" si="93"/>
        <v>0</v>
      </c>
      <c r="H286" s="92">
        <f t="shared" si="93"/>
        <v>0</v>
      </c>
      <c r="I286" s="92">
        <f t="shared" si="93"/>
        <v>0</v>
      </c>
      <c r="J286" s="92">
        <f t="shared" si="92"/>
        <v>0</v>
      </c>
      <c r="K286" s="57"/>
      <c r="L286" s="57"/>
      <c r="M286" s="57"/>
      <c r="N286" s="57"/>
      <c r="O286" s="57"/>
      <c r="P286" s="57"/>
    </row>
    <row r="287" spans="1:16" ht="14.45" customHeight="1" outlineLevel="1" x14ac:dyDescent="0.25">
      <c r="A287" s="139" t="s">
        <v>128</v>
      </c>
      <c r="B287" s="135" t="s">
        <v>60</v>
      </c>
      <c r="C287" s="135" t="s">
        <v>161</v>
      </c>
      <c r="D287" s="86" t="s">
        <v>6</v>
      </c>
      <c r="E287" s="92">
        <f>SUM(E288:E291)</f>
        <v>0</v>
      </c>
      <c r="F287" s="93">
        <f>SUM(F288:F291)</f>
        <v>0</v>
      </c>
      <c r="G287" s="92">
        <f>SUM(G288:G291)</f>
        <v>0</v>
      </c>
      <c r="H287" s="92">
        <f>SUM(H288:H291)</f>
        <v>0</v>
      </c>
      <c r="I287" s="92">
        <f>SUM(I288:I291)</f>
        <v>0</v>
      </c>
      <c r="J287" s="92">
        <f t="shared" si="92"/>
        <v>0</v>
      </c>
      <c r="K287" s="57"/>
      <c r="L287" s="57"/>
      <c r="M287" s="57"/>
      <c r="N287" s="57"/>
      <c r="O287" s="57"/>
      <c r="P287" s="57"/>
    </row>
    <row r="288" spans="1:16" ht="14.45" customHeight="1" outlineLevel="1" x14ac:dyDescent="0.25">
      <c r="A288" s="139"/>
      <c r="B288" s="135"/>
      <c r="C288" s="135"/>
      <c r="D288" s="86" t="s">
        <v>180</v>
      </c>
      <c r="E288" s="94">
        <v>0</v>
      </c>
      <c r="F288" s="95">
        <v>0</v>
      </c>
      <c r="G288" s="94">
        <v>0</v>
      </c>
      <c r="H288" s="94">
        <v>0</v>
      </c>
      <c r="I288" s="94">
        <v>0</v>
      </c>
      <c r="J288" s="92">
        <f t="shared" si="92"/>
        <v>0</v>
      </c>
      <c r="K288" s="57"/>
      <c r="L288" s="57"/>
      <c r="M288" s="57"/>
      <c r="N288" s="57"/>
      <c r="O288" s="57"/>
      <c r="P288" s="57"/>
    </row>
    <row r="289" spans="1:16" ht="14.45" customHeight="1" outlineLevel="1" x14ac:dyDescent="0.25">
      <c r="A289" s="139"/>
      <c r="B289" s="135"/>
      <c r="C289" s="135"/>
      <c r="D289" s="86" t="s">
        <v>7</v>
      </c>
      <c r="E289" s="94">
        <v>0</v>
      </c>
      <c r="F289" s="95">
        <v>0</v>
      </c>
      <c r="G289" s="94">
        <v>0</v>
      </c>
      <c r="H289" s="94">
        <v>0</v>
      </c>
      <c r="I289" s="94">
        <v>0</v>
      </c>
      <c r="J289" s="92">
        <f t="shared" si="92"/>
        <v>0</v>
      </c>
      <c r="K289" s="57"/>
      <c r="L289" s="57"/>
      <c r="M289" s="57"/>
      <c r="N289" s="57"/>
      <c r="O289" s="57"/>
      <c r="P289" s="57"/>
    </row>
    <row r="290" spans="1:16" ht="14.45" customHeight="1" outlineLevel="1" x14ac:dyDescent="0.25">
      <c r="A290" s="139"/>
      <c r="B290" s="135"/>
      <c r="C290" s="135"/>
      <c r="D290" s="86" t="s">
        <v>8</v>
      </c>
      <c r="E290" s="94">
        <v>0</v>
      </c>
      <c r="F290" s="95">
        <v>0</v>
      </c>
      <c r="G290" s="94">
        <v>0</v>
      </c>
      <c r="H290" s="94">
        <v>0</v>
      </c>
      <c r="I290" s="94">
        <v>0</v>
      </c>
      <c r="J290" s="92">
        <f t="shared" si="92"/>
        <v>0</v>
      </c>
      <c r="K290" s="57"/>
      <c r="L290" s="57"/>
      <c r="M290" s="57"/>
      <c r="N290" s="57"/>
      <c r="O290" s="57"/>
      <c r="P290" s="57"/>
    </row>
    <row r="291" spans="1:16" ht="15.75" outlineLevel="1" x14ac:dyDescent="0.25">
      <c r="A291" s="139"/>
      <c r="B291" s="135"/>
      <c r="C291" s="135"/>
      <c r="D291" s="86" t="s">
        <v>9</v>
      </c>
      <c r="E291" s="94">
        <v>0</v>
      </c>
      <c r="F291" s="95">
        <v>0</v>
      </c>
      <c r="G291" s="94">
        <v>0</v>
      </c>
      <c r="H291" s="94">
        <v>0</v>
      </c>
      <c r="I291" s="94">
        <v>0</v>
      </c>
      <c r="J291" s="92">
        <f t="shared" si="92"/>
        <v>0</v>
      </c>
      <c r="K291" s="57"/>
      <c r="L291" s="57"/>
      <c r="M291" s="57"/>
      <c r="N291" s="57"/>
      <c r="O291" s="57"/>
      <c r="P291" s="57"/>
    </row>
    <row r="292" spans="1:16" ht="14.45" customHeight="1" outlineLevel="1" x14ac:dyDescent="0.25">
      <c r="A292" s="139"/>
      <c r="B292" s="135"/>
      <c r="C292" s="135" t="s">
        <v>61</v>
      </c>
      <c r="D292" s="86" t="s">
        <v>6</v>
      </c>
      <c r="E292" s="92">
        <f>SUM(E293:E296)</f>
        <v>0</v>
      </c>
      <c r="F292" s="93">
        <f>SUM(F293:F296)</f>
        <v>0</v>
      </c>
      <c r="G292" s="92">
        <f>SUM(G293:G296)</f>
        <v>0</v>
      </c>
      <c r="H292" s="92">
        <f>SUM(H293:H296)</f>
        <v>0</v>
      </c>
      <c r="I292" s="92">
        <f>SUM(I293:I296)</f>
        <v>0</v>
      </c>
      <c r="J292" s="92">
        <f t="shared" si="92"/>
        <v>0</v>
      </c>
      <c r="K292" s="57"/>
      <c r="L292" s="57"/>
      <c r="M292" s="57"/>
      <c r="N292" s="57"/>
      <c r="O292" s="57"/>
      <c r="P292" s="57"/>
    </row>
    <row r="293" spans="1:16" ht="14.45" customHeight="1" outlineLevel="1" x14ac:dyDescent="0.25">
      <c r="A293" s="139"/>
      <c r="B293" s="135"/>
      <c r="C293" s="135"/>
      <c r="D293" s="86" t="s">
        <v>180</v>
      </c>
      <c r="E293" s="94">
        <v>0</v>
      </c>
      <c r="F293" s="95">
        <v>0</v>
      </c>
      <c r="G293" s="94">
        <v>0</v>
      </c>
      <c r="H293" s="94">
        <v>0</v>
      </c>
      <c r="I293" s="94">
        <v>0</v>
      </c>
      <c r="J293" s="92">
        <f t="shared" si="92"/>
        <v>0</v>
      </c>
      <c r="K293" s="57"/>
      <c r="L293" s="57"/>
      <c r="M293" s="57"/>
      <c r="N293" s="57"/>
      <c r="O293" s="57"/>
      <c r="P293" s="57"/>
    </row>
    <row r="294" spans="1:16" ht="14.45" customHeight="1" outlineLevel="1" x14ac:dyDescent="0.25">
      <c r="A294" s="139"/>
      <c r="B294" s="135"/>
      <c r="C294" s="135"/>
      <c r="D294" s="86" t="s">
        <v>7</v>
      </c>
      <c r="E294" s="94">
        <v>0</v>
      </c>
      <c r="F294" s="95">
        <v>0</v>
      </c>
      <c r="G294" s="94">
        <v>0</v>
      </c>
      <c r="H294" s="94">
        <v>0</v>
      </c>
      <c r="I294" s="94">
        <v>0</v>
      </c>
      <c r="J294" s="92">
        <f t="shared" si="92"/>
        <v>0</v>
      </c>
      <c r="K294" s="57"/>
      <c r="L294" s="57"/>
      <c r="M294" s="57"/>
      <c r="N294" s="57"/>
      <c r="O294" s="57"/>
      <c r="P294" s="57"/>
    </row>
    <row r="295" spans="1:16" ht="14.45" customHeight="1" outlineLevel="1" x14ac:dyDescent="0.25">
      <c r="A295" s="139"/>
      <c r="B295" s="135"/>
      <c r="C295" s="135"/>
      <c r="D295" s="86" t="s">
        <v>8</v>
      </c>
      <c r="E295" s="94">
        <v>0</v>
      </c>
      <c r="F295" s="95">
        <v>0</v>
      </c>
      <c r="G295" s="94">
        <v>0</v>
      </c>
      <c r="H295" s="94">
        <v>0</v>
      </c>
      <c r="I295" s="94">
        <v>0</v>
      </c>
      <c r="J295" s="92">
        <f t="shared" si="92"/>
        <v>0</v>
      </c>
      <c r="K295" s="57"/>
      <c r="L295" s="57"/>
      <c r="M295" s="57"/>
      <c r="N295" s="57"/>
      <c r="O295" s="57"/>
      <c r="P295" s="57"/>
    </row>
    <row r="296" spans="1:16" ht="15.75" outlineLevel="1" x14ac:dyDescent="0.25">
      <c r="A296" s="139"/>
      <c r="B296" s="135"/>
      <c r="C296" s="135"/>
      <c r="D296" s="86" t="s">
        <v>9</v>
      </c>
      <c r="E296" s="94">
        <v>0</v>
      </c>
      <c r="F296" s="95">
        <v>0</v>
      </c>
      <c r="G296" s="94">
        <v>0</v>
      </c>
      <c r="H296" s="94">
        <v>0</v>
      </c>
      <c r="I296" s="94">
        <v>0</v>
      </c>
      <c r="J296" s="92">
        <f t="shared" si="92"/>
        <v>0</v>
      </c>
      <c r="K296" s="57"/>
      <c r="L296" s="57"/>
      <c r="M296" s="57"/>
      <c r="N296" s="57"/>
      <c r="O296" s="57"/>
      <c r="P296" s="57"/>
    </row>
    <row r="297" spans="1:16" ht="14.45" customHeight="1" outlineLevel="1" x14ac:dyDescent="0.25">
      <c r="A297" s="139"/>
      <c r="B297" s="135"/>
      <c r="C297" s="135" t="s">
        <v>51</v>
      </c>
      <c r="D297" s="86" t="s">
        <v>6</v>
      </c>
      <c r="E297" s="92">
        <f>SUM(E298:E301)</f>
        <v>0</v>
      </c>
      <c r="F297" s="93">
        <f>SUM(F298:F301)</f>
        <v>0</v>
      </c>
      <c r="G297" s="92">
        <f>SUM(G298:G301)</f>
        <v>0</v>
      </c>
      <c r="H297" s="92">
        <f>SUM(H298:H301)</f>
        <v>0</v>
      </c>
      <c r="I297" s="92">
        <f>SUM(I298:I301)</f>
        <v>0</v>
      </c>
      <c r="J297" s="92">
        <f t="shared" si="92"/>
        <v>0</v>
      </c>
      <c r="K297" s="57"/>
      <c r="L297" s="57"/>
      <c r="M297" s="57"/>
      <c r="N297" s="57"/>
      <c r="O297" s="57"/>
      <c r="P297" s="57"/>
    </row>
    <row r="298" spans="1:16" ht="14.45" customHeight="1" outlineLevel="1" x14ac:dyDescent="0.25">
      <c r="A298" s="139"/>
      <c r="B298" s="135"/>
      <c r="C298" s="135"/>
      <c r="D298" s="86" t="s">
        <v>180</v>
      </c>
      <c r="E298" s="92">
        <f>E288+E293</f>
        <v>0</v>
      </c>
      <c r="F298" s="92">
        <f>F288+F293</f>
        <v>0</v>
      </c>
      <c r="G298" s="92">
        <f>G288+G293</f>
        <v>0</v>
      </c>
      <c r="H298" s="92">
        <f>H288+H293</f>
        <v>0</v>
      </c>
      <c r="I298" s="92">
        <f>I288+I293</f>
        <v>0</v>
      </c>
      <c r="J298" s="92">
        <f t="shared" si="92"/>
        <v>0</v>
      </c>
      <c r="K298" s="57"/>
      <c r="L298" s="57"/>
      <c r="M298" s="57"/>
      <c r="N298" s="57"/>
      <c r="O298" s="57"/>
      <c r="P298" s="57"/>
    </row>
    <row r="299" spans="1:16" ht="14.45" customHeight="1" outlineLevel="1" x14ac:dyDescent="0.25">
      <c r="A299" s="139"/>
      <c r="B299" s="135"/>
      <c r="C299" s="135"/>
      <c r="D299" s="86" t="s">
        <v>7</v>
      </c>
      <c r="E299" s="92">
        <f t="shared" ref="E299:I301" si="94">E289+E294</f>
        <v>0</v>
      </c>
      <c r="F299" s="92">
        <f t="shared" si="94"/>
        <v>0</v>
      </c>
      <c r="G299" s="92">
        <f t="shared" si="94"/>
        <v>0</v>
      </c>
      <c r="H299" s="92">
        <f t="shared" si="94"/>
        <v>0</v>
      </c>
      <c r="I299" s="92">
        <f t="shared" si="94"/>
        <v>0</v>
      </c>
      <c r="J299" s="92">
        <f t="shared" si="92"/>
        <v>0</v>
      </c>
      <c r="K299" s="57"/>
      <c r="L299" s="57"/>
      <c r="M299" s="57"/>
      <c r="N299" s="57"/>
      <c r="O299" s="57"/>
      <c r="P299" s="57"/>
    </row>
    <row r="300" spans="1:16" ht="14.45" customHeight="1" outlineLevel="1" x14ac:dyDescent="0.25">
      <c r="A300" s="139"/>
      <c r="B300" s="135"/>
      <c r="C300" s="135"/>
      <c r="D300" s="86" t="s">
        <v>8</v>
      </c>
      <c r="E300" s="92">
        <f t="shared" si="94"/>
        <v>0</v>
      </c>
      <c r="F300" s="92">
        <f t="shared" si="94"/>
        <v>0</v>
      </c>
      <c r="G300" s="92">
        <f t="shared" si="94"/>
        <v>0</v>
      </c>
      <c r="H300" s="92">
        <f t="shared" si="94"/>
        <v>0</v>
      </c>
      <c r="I300" s="92">
        <f t="shared" si="94"/>
        <v>0</v>
      </c>
      <c r="J300" s="92">
        <f t="shared" si="92"/>
        <v>0</v>
      </c>
      <c r="K300" s="57"/>
      <c r="L300" s="57"/>
      <c r="M300" s="57"/>
      <c r="N300" s="57"/>
      <c r="O300" s="57"/>
      <c r="P300" s="57"/>
    </row>
    <row r="301" spans="1:16" ht="14.45" customHeight="1" outlineLevel="1" thickBot="1" x14ac:dyDescent="0.3">
      <c r="A301" s="139"/>
      <c r="B301" s="135"/>
      <c r="C301" s="135"/>
      <c r="D301" s="86" t="s">
        <v>9</v>
      </c>
      <c r="E301" s="92">
        <f t="shared" si="94"/>
        <v>0</v>
      </c>
      <c r="F301" s="92">
        <f t="shared" si="94"/>
        <v>0</v>
      </c>
      <c r="G301" s="92">
        <f t="shared" si="94"/>
        <v>0</v>
      </c>
      <c r="H301" s="92">
        <f t="shared" si="94"/>
        <v>0</v>
      </c>
      <c r="I301" s="92">
        <f t="shared" si="94"/>
        <v>0</v>
      </c>
      <c r="J301" s="92">
        <f t="shared" si="92"/>
        <v>0</v>
      </c>
      <c r="K301" s="57"/>
      <c r="L301" s="57"/>
      <c r="M301" s="57"/>
      <c r="N301" s="57"/>
      <c r="O301" s="57"/>
      <c r="P301" s="57"/>
    </row>
    <row r="302" spans="1:16" s="6" customFormat="1" ht="16.5" customHeight="1" outlineLevel="1" x14ac:dyDescent="0.25">
      <c r="A302" s="139" t="s">
        <v>127</v>
      </c>
      <c r="B302" s="135" t="s">
        <v>173</v>
      </c>
      <c r="C302" s="135" t="s">
        <v>161</v>
      </c>
      <c r="D302" s="86" t="s">
        <v>6</v>
      </c>
      <c r="E302" s="92">
        <f>SUM(E303:E306)</f>
        <v>1601</v>
      </c>
      <c r="F302" s="93">
        <f>SUM(F303:F306)</f>
        <v>1600.6</v>
      </c>
      <c r="G302" s="92">
        <f>SUM(G303:G306)</f>
        <v>1600.6</v>
      </c>
      <c r="H302" s="92">
        <f>SUM(H303:H306)</f>
        <v>1600.6</v>
      </c>
      <c r="I302" s="92">
        <f>SUM(I303:I306)</f>
        <v>1600.6</v>
      </c>
      <c r="J302" s="92">
        <f t="shared" si="92"/>
        <v>8003.4</v>
      </c>
      <c r="K302" s="58"/>
      <c r="L302" s="58"/>
      <c r="M302" s="58"/>
      <c r="N302" s="58"/>
      <c r="O302" s="58"/>
      <c r="P302" s="58"/>
    </row>
    <row r="303" spans="1:16" s="7" customFormat="1" ht="15.75" outlineLevel="1" x14ac:dyDescent="0.25">
      <c r="A303" s="139"/>
      <c r="B303" s="135"/>
      <c r="C303" s="135"/>
      <c r="D303" s="86" t="s">
        <v>180</v>
      </c>
      <c r="E303" s="94">
        <v>0</v>
      </c>
      <c r="F303" s="95">
        <v>0</v>
      </c>
      <c r="G303" s="94">
        <v>0</v>
      </c>
      <c r="H303" s="94">
        <v>0</v>
      </c>
      <c r="I303" s="94">
        <v>0</v>
      </c>
      <c r="J303" s="92">
        <f t="shared" si="92"/>
        <v>0</v>
      </c>
      <c r="K303" s="59"/>
      <c r="L303" s="59"/>
      <c r="M303" s="59"/>
      <c r="N303" s="59"/>
      <c r="O303" s="59"/>
      <c r="P303" s="59"/>
    </row>
    <row r="304" spans="1:16" s="7" customFormat="1" ht="15.75" outlineLevel="1" x14ac:dyDescent="0.25">
      <c r="A304" s="139"/>
      <c r="B304" s="135"/>
      <c r="C304" s="135"/>
      <c r="D304" s="86" t="s">
        <v>7</v>
      </c>
      <c r="E304" s="94">
        <v>0</v>
      </c>
      <c r="F304" s="95">
        <v>0</v>
      </c>
      <c r="G304" s="94">
        <v>0</v>
      </c>
      <c r="H304" s="94">
        <v>0</v>
      </c>
      <c r="I304" s="94">
        <v>0</v>
      </c>
      <c r="J304" s="92">
        <f t="shared" si="92"/>
        <v>0</v>
      </c>
      <c r="K304" s="59"/>
      <c r="L304" s="59"/>
      <c r="M304" s="59"/>
      <c r="N304" s="59"/>
      <c r="O304" s="59"/>
      <c r="P304" s="59"/>
    </row>
    <row r="305" spans="1:16" s="7" customFormat="1" ht="15.75" outlineLevel="1" x14ac:dyDescent="0.25">
      <c r="A305" s="139"/>
      <c r="B305" s="135"/>
      <c r="C305" s="135"/>
      <c r="D305" s="86" t="s">
        <v>8</v>
      </c>
      <c r="E305" s="94">
        <v>1601</v>
      </c>
      <c r="F305" s="94">
        <f>1229.339+371.261</f>
        <v>1600.6</v>
      </c>
      <c r="G305" s="94">
        <v>1600.6</v>
      </c>
      <c r="H305" s="94">
        <v>1600.6</v>
      </c>
      <c r="I305" s="94">
        <v>1600.6</v>
      </c>
      <c r="J305" s="92">
        <f t="shared" si="92"/>
        <v>8003.4</v>
      </c>
      <c r="K305" s="59"/>
      <c r="L305" s="59"/>
      <c r="M305" s="59"/>
      <c r="N305" s="59"/>
      <c r="O305" s="59"/>
      <c r="P305" s="59"/>
    </row>
    <row r="306" spans="1:16" s="8" customFormat="1" ht="120.75" customHeight="1" outlineLevel="1" thickBot="1" x14ac:dyDescent="0.3">
      <c r="A306" s="139"/>
      <c r="B306" s="135"/>
      <c r="C306" s="135"/>
      <c r="D306" s="86" t="s">
        <v>9</v>
      </c>
      <c r="E306" s="94">
        <v>0</v>
      </c>
      <c r="F306" s="95">
        <v>0</v>
      </c>
      <c r="G306" s="94">
        <v>0</v>
      </c>
      <c r="H306" s="94">
        <v>0</v>
      </c>
      <c r="I306" s="94">
        <v>0</v>
      </c>
      <c r="J306" s="92">
        <f t="shared" si="92"/>
        <v>0</v>
      </c>
      <c r="K306" s="60"/>
      <c r="L306" s="60"/>
      <c r="M306" s="60"/>
      <c r="N306" s="60"/>
      <c r="O306" s="60"/>
      <c r="P306" s="60"/>
    </row>
    <row r="307" spans="1:16" s="6" customFormat="1" ht="16.5" customHeight="1" outlineLevel="1" x14ac:dyDescent="0.25">
      <c r="A307" s="152" t="s">
        <v>126</v>
      </c>
      <c r="B307" s="132" t="s">
        <v>357</v>
      </c>
      <c r="C307" s="135" t="s">
        <v>161</v>
      </c>
      <c r="D307" s="86" t="s">
        <v>6</v>
      </c>
      <c r="E307" s="92">
        <f>SUM(E308:E311)</f>
        <v>10</v>
      </c>
      <c r="F307" s="93">
        <f>SUM(F308:F311)</f>
        <v>10</v>
      </c>
      <c r="G307" s="92">
        <f>SUM(G308:G311)</f>
        <v>10</v>
      </c>
      <c r="H307" s="92">
        <f>SUM(H308:H311)</f>
        <v>10</v>
      </c>
      <c r="I307" s="92">
        <f>SUM(I308:I311)</f>
        <v>10</v>
      </c>
      <c r="J307" s="92">
        <f>E307+F307+G307+H307+I307</f>
        <v>50</v>
      </c>
      <c r="K307" s="58"/>
      <c r="L307" s="58"/>
      <c r="M307" s="58"/>
      <c r="N307" s="58"/>
      <c r="O307" s="58"/>
      <c r="P307" s="58"/>
    </row>
    <row r="308" spans="1:16" s="7" customFormat="1" ht="15.75" outlineLevel="1" x14ac:dyDescent="0.25">
      <c r="A308" s="153"/>
      <c r="B308" s="133"/>
      <c r="C308" s="135"/>
      <c r="D308" s="86" t="s">
        <v>180</v>
      </c>
      <c r="E308" s="94">
        <v>10</v>
      </c>
      <c r="F308" s="95">
        <v>10</v>
      </c>
      <c r="G308" s="94">
        <v>10</v>
      </c>
      <c r="H308" s="94">
        <v>10</v>
      </c>
      <c r="I308" s="94">
        <v>10</v>
      </c>
      <c r="J308" s="92">
        <f t="shared" si="92"/>
        <v>50</v>
      </c>
      <c r="K308" s="59"/>
      <c r="L308" s="59"/>
      <c r="M308" s="59"/>
      <c r="N308" s="59"/>
      <c r="O308" s="59"/>
      <c r="P308" s="59"/>
    </row>
    <row r="309" spans="1:16" s="7" customFormat="1" ht="15.75" outlineLevel="1" x14ac:dyDescent="0.25">
      <c r="A309" s="153"/>
      <c r="B309" s="133"/>
      <c r="C309" s="135"/>
      <c r="D309" s="86" t="s">
        <v>7</v>
      </c>
      <c r="E309" s="94">
        <v>0</v>
      </c>
      <c r="F309" s="95">
        <v>0</v>
      </c>
      <c r="G309" s="94">
        <v>0</v>
      </c>
      <c r="H309" s="94">
        <v>0</v>
      </c>
      <c r="I309" s="94">
        <v>0</v>
      </c>
      <c r="J309" s="92">
        <f t="shared" si="92"/>
        <v>0</v>
      </c>
      <c r="K309" s="59"/>
      <c r="L309" s="59"/>
      <c r="M309" s="59"/>
      <c r="N309" s="59"/>
      <c r="O309" s="59"/>
      <c r="P309" s="59"/>
    </row>
    <row r="310" spans="1:16" s="7" customFormat="1" ht="15.75" outlineLevel="1" x14ac:dyDescent="0.25">
      <c r="A310" s="153"/>
      <c r="B310" s="133"/>
      <c r="C310" s="135"/>
      <c r="D310" s="86" t="s">
        <v>8</v>
      </c>
      <c r="E310" s="94">
        <v>0</v>
      </c>
      <c r="F310" s="95">
        <v>0</v>
      </c>
      <c r="G310" s="94">
        <v>0</v>
      </c>
      <c r="H310" s="94">
        <v>0</v>
      </c>
      <c r="I310" s="94">
        <v>0</v>
      </c>
      <c r="J310" s="92">
        <f t="shared" si="92"/>
        <v>0</v>
      </c>
      <c r="K310" s="59"/>
      <c r="L310" s="59"/>
      <c r="M310" s="59"/>
      <c r="N310" s="59"/>
      <c r="O310" s="59"/>
      <c r="P310" s="59"/>
    </row>
    <row r="311" spans="1:16" s="8" customFormat="1" ht="16.5" outlineLevel="1" thickBot="1" x14ac:dyDescent="0.3">
      <c r="A311" s="153"/>
      <c r="B311" s="133"/>
      <c r="C311" s="135"/>
      <c r="D311" s="86" t="s">
        <v>9</v>
      </c>
      <c r="E311" s="94">
        <v>0</v>
      </c>
      <c r="F311" s="95">
        <v>0</v>
      </c>
      <c r="G311" s="94">
        <v>0</v>
      </c>
      <c r="H311" s="94">
        <v>0</v>
      </c>
      <c r="I311" s="94">
        <v>0</v>
      </c>
      <c r="J311" s="92">
        <f t="shared" si="92"/>
        <v>0</v>
      </c>
      <c r="K311" s="60"/>
      <c r="L311" s="60"/>
      <c r="M311" s="60"/>
      <c r="N311" s="60"/>
      <c r="O311" s="60"/>
      <c r="P311" s="60"/>
    </row>
    <row r="312" spans="1:16" s="7" customFormat="1" ht="15.75" outlineLevel="1" x14ac:dyDescent="0.25">
      <c r="A312" s="153"/>
      <c r="B312" s="133"/>
      <c r="C312" s="135" t="s">
        <v>269</v>
      </c>
      <c r="D312" s="86" t="s">
        <v>6</v>
      </c>
      <c r="E312" s="94">
        <v>0</v>
      </c>
      <c r="F312" s="93">
        <f>SUM(F313:F316)</f>
        <v>707.72</v>
      </c>
      <c r="G312" s="94">
        <v>0</v>
      </c>
      <c r="H312" s="94">
        <v>0</v>
      </c>
      <c r="I312" s="94">
        <v>0</v>
      </c>
      <c r="J312" s="92">
        <f>E312+F312+G312+H312+I312</f>
        <v>707.72</v>
      </c>
      <c r="K312" s="59"/>
      <c r="L312" s="59"/>
      <c r="M312" s="59"/>
      <c r="N312" s="59"/>
      <c r="O312" s="59"/>
      <c r="P312" s="59"/>
    </row>
    <row r="313" spans="1:16" s="7" customFormat="1" ht="15.75" outlineLevel="1" x14ac:dyDescent="0.25">
      <c r="A313" s="153"/>
      <c r="B313" s="133"/>
      <c r="C313" s="135"/>
      <c r="D313" s="86" t="s">
        <v>180</v>
      </c>
      <c r="E313" s="94">
        <v>0</v>
      </c>
      <c r="F313" s="95">
        <v>707.72</v>
      </c>
      <c r="G313" s="94">
        <v>0</v>
      </c>
      <c r="H313" s="94">
        <v>0</v>
      </c>
      <c r="I313" s="94">
        <v>0</v>
      </c>
      <c r="J313" s="94">
        <v>0</v>
      </c>
      <c r="K313" s="59"/>
      <c r="L313" s="59"/>
      <c r="M313" s="59"/>
      <c r="N313" s="59"/>
      <c r="O313" s="59"/>
      <c r="P313" s="59"/>
    </row>
    <row r="314" spans="1:16" s="7" customFormat="1" ht="15.75" outlineLevel="1" x14ac:dyDescent="0.25">
      <c r="A314" s="153"/>
      <c r="B314" s="133"/>
      <c r="C314" s="135"/>
      <c r="D314" s="86" t="s">
        <v>7</v>
      </c>
      <c r="E314" s="94">
        <v>0</v>
      </c>
      <c r="F314" s="95">
        <v>0</v>
      </c>
      <c r="G314" s="94">
        <v>0</v>
      </c>
      <c r="H314" s="94">
        <v>0</v>
      </c>
      <c r="I314" s="94">
        <v>0</v>
      </c>
      <c r="J314" s="94">
        <v>0</v>
      </c>
      <c r="K314" s="59"/>
      <c r="L314" s="59"/>
      <c r="M314" s="59"/>
      <c r="N314" s="59"/>
      <c r="O314" s="59"/>
      <c r="P314" s="59"/>
    </row>
    <row r="315" spans="1:16" s="7" customFormat="1" ht="15.75" outlineLevel="1" x14ac:dyDescent="0.25">
      <c r="A315" s="153"/>
      <c r="B315" s="133"/>
      <c r="C315" s="135"/>
      <c r="D315" s="86" t="s">
        <v>8</v>
      </c>
      <c r="E315" s="94">
        <v>0</v>
      </c>
      <c r="F315" s="95">
        <v>0</v>
      </c>
      <c r="G315" s="94">
        <v>0</v>
      </c>
      <c r="H315" s="94">
        <v>0</v>
      </c>
      <c r="I315" s="94">
        <v>0</v>
      </c>
      <c r="J315" s="94">
        <v>0</v>
      </c>
      <c r="K315" s="59"/>
      <c r="L315" s="59"/>
      <c r="M315" s="59"/>
      <c r="N315" s="59"/>
      <c r="O315" s="59"/>
      <c r="P315" s="59"/>
    </row>
    <row r="316" spans="1:16" s="7" customFormat="1" ht="15.75" outlineLevel="1" x14ac:dyDescent="0.25">
      <c r="A316" s="153"/>
      <c r="B316" s="133"/>
      <c r="C316" s="135"/>
      <c r="D316" s="86" t="s">
        <v>9</v>
      </c>
      <c r="E316" s="94">
        <v>0</v>
      </c>
      <c r="F316" s="95">
        <v>0</v>
      </c>
      <c r="G316" s="94">
        <v>0</v>
      </c>
      <c r="H316" s="94">
        <v>0</v>
      </c>
      <c r="I316" s="94">
        <v>0</v>
      </c>
      <c r="J316" s="94">
        <v>0</v>
      </c>
      <c r="K316" s="59"/>
      <c r="L316" s="59"/>
      <c r="M316" s="59"/>
      <c r="N316" s="59"/>
      <c r="O316" s="59"/>
      <c r="P316" s="59"/>
    </row>
    <row r="317" spans="1:16" s="7" customFormat="1" ht="15.75" outlineLevel="1" x14ac:dyDescent="0.25">
      <c r="A317" s="153"/>
      <c r="B317" s="133"/>
      <c r="C317" s="132" t="s">
        <v>51</v>
      </c>
      <c r="D317" s="86" t="s">
        <v>6</v>
      </c>
      <c r="E317" s="94">
        <f>E307+E312</f>
        <v>10</v>
      </c>
      <c r="F317" s="95">
        <f>F307+F312</f>
        <v>717.72</v>
      </c>
      <c r="G317" s="94">
        <f>G307</f>
        <v>10</v>
      </c>
      <c r="H317" s="94">
        <f t="shared" ref="H317:I317" si="95">H307</f>
        <v>10</v>
      </c>
      <c r="I317" s="94">
        <f t="shared" si="95"/>
        <v>10</v>
      </c>
      <c r="J317" s="92">
        <f>E317+F317+G317+H317+I317</f>
        <v>757.72</v>
      </c>
      <c r="K317" s="59"/>
      <c r="L317" s="59"/>
      <c r="M317" s="59"/>
      <c r="N317" s="59"/>
      <c r="O317" s="59"/>
      <c r="P317" s="59"/>
    </row>
    <row r="318" spans="1:16" s="7" customFormat="1" ht="15.75" outlineLevel="1" x14ac:dyDescent="0.25">
      <c r="A318" s="153"/>
      <c r="B318" s="133"/>
      <c r="C318" s="133"/>
      <c r="D318" s="86" t="s">
        <v>180</v>
      </c>
      <c r="E318" s="94">
        <f t="shared" ref="E318:E321" si="96">E308+E313</f>
        <v>10</v>
      </c>
      <c r="F318" s="95">
        <f t="shared" ref="F318:F321" si="97">F308+F313</f>
        <v>717.72</v>
      </c>
      <c r="G318" s="94">
        <f t="shared" ref="G318:I321" si="98">G308</f>
        <v>10</v>
      </c>
      <c r="H318" s="94">
        <f t="shared" si="98"/>
        <v>10</v>
      </c>
      <c r="I318" s="94">
        <f t="shared" si="98"/>
        <v>10</v>
      </c>
      <c r="J318" s="92">
        <f t="shared" ref="J318:J321" si="99">E318+F318+G318+H318+I318</f>
        <v>757.72</v>
      </c>
      <c r="K318" s="59"/>
      <c r="L318" s="59"/>
      <c r="M318" s="59"/>
      <c r="N318" s="59"/>
      <c r="O318" s="59"/>
      <c r="P318" s="59"/>
    </row>
    <row r="319" spans="1:16" s="7" customFormat="1" ht="15.75" outlineLevel="1" x14ac:dyDescent="0.25">
      <c r="A319" s="153"/>
      <c r="B319" s="133"/>
      <c r="C319" s="133"/>
      <c r="D319" s="86" t="s">
        <v>7</v>
      </c>
      <c r="E319" s="94">
        <f t="shared" si="96"/>
        <v>0</v>
      </c>
      <c r="F319" s="95">
        <f t="shared" si="97"/>
        <v>0</v>
      </c>
      <c r="G319" s="94">
        <f t="shared" si="98"/>
        <v>0</v>
      </c>
      <c r="H319" s="94">
        <f t="shared" si="98"/>
        <v>0</v>
      </c>
      <c r="I319" s="94">
        <f t="shared" si="98"/>
        <v>0</v>
      </c>
      <c r="J319" s="92">
        <f t="shared" si="99"/>
        <v>0</v>
      </c>
      <c r="K319" s="59"/>
      <c r="L319" s="59"/>
      <c r="M319" s="59"/>
      <c r="N319" s="59"/>
      <c r="O319" s="59"/>
      <c r="P319" s="59"/>
    </row>
    <row r="320" spans="1:16" s="7" customFormat="1" ht="15.75" outlineLevel="1" x14ac:dyDescent="0.25">
      <c r="A320" s="153"/>
      <c r="B320" s="133"/>
      <c r="C320" s="133"/>
      <c r="D320" s="86" t="s">
        <v>8</v>
      </c>
      <c r="E320" s="94">
        <f t="shared" si="96"/>
        <v>0</v>
      </c>
      <c r="F320" s="95">
        <f t="shared" si="97"/>
        <v>0</v>
      </c>
      <c r="G320" s="94">
        <f t="shared" si="98"/>
        <v>0</v>
      </c>
      <c r="H320" s="94">
        <f t="shared" si="98"/>
        <v>0</v>
      </c>
      <c r="I320" s="94">
        <f t="shared" si="98"/>
        <v>0</v>
      </c>
      <c r="J320" s="92">
        <f t="shared" si="99"/>
        <v>0</v>
      </c>
      <c r="K320" s="59"/>
      <c r="L320" s="59"/>
      <c r="M320" s="59"/>
      <c r="N320" s="59"/>
      <c r="O320" s="59"/>
      <c r="P320" s="59"/>
    </row>
    <row r="321" spans="1:16" s="7" customFormat="1" ht="15.75" outlineLevel="1" x14ac:dyDescent="0.25">
      <c r="A321" s="154"/>
      <c r="B321" s="134"/>
      <c r="C321" s="134"/>
      <c r="D321" s="86" t="s">
        <v>9</v>
      </c>
      <c r="E321" s="94">
        <f t="shared" si="96"/>
        <v>0</v>
      </c>
      <c r="F321" s="95">
        <f t="shared" si="97"/>
        <v>0</v>
      </c>
      <c r="G321" s="94">
        <f t="shared" si="98"/>
        <v>0</v>
      </c>
      <c r="H321" s="94">
        <f t="shared" si="98"/>
        <v>0</v>
      </c>
      <c r="I321" s="94">
        <f t="shared" si="98"/>
        <v>0</v>
      </c>
      <c r="J321" s="92">
        <f t="shared" si="99"/>
        <v>0</v>
      </c>
      <c r="K321" s="59"/>
      <c r="L321" s="59"/>
      <c r="M321" s="59"/>
      <c r="N321" s="59"/>
      <c r="O321" s="59"/>
      <c r="P321" s="59"/>
    </row>
    <row r="322" spans="1:16" ht="14.25" customHeight="1" outlineLevel="1" x14ac:dyDescent="0.25">
      <c r="A322" s="147" t="s">
        <v>170</v>
      </c>
      <c r="B322" s="135" t="s">
        <v>182</v>
      </c>
      <c r="C322" s="135" t="s">
        <v>161</v>
      </c>
      <c r="D322" s="86" t="s">
        <v>6</v>
      </c>
      <c r="E322" s="92">
        <f>SUM(E323:E326)</f>
        <v>0</v>
      </c>
      <c r="F322" s="93">
        <f>SUM(F323:F326)</f>
        <v>0</v>
      </c>
      <c r="G322" s="92">
        <f>SUM(G323:G326)</f>
        <v>0</v>
      </c>
      <c r="H322" s="92">
        <f>SUM(H323:H326)</f>
        <v>0</v>
      </c>
      <c r="I322" s="92">
        <f>SUM(I323:I326)</f>
        <v>0</v>
      </c>
      <c r="J322" s="92">
        <f t="shared" si="92"/>
        <v>0</v>
      </c>
      <c r="K322" s="57"/>
      <c r="L322" s="57"/>
      <c r="M322" s="57"/>
      <c r="N322" s="57"/>
      <c r="O322" s="57"/>
      <c r="P322" s="57"/>
    </row>
    <row r="323" spans="1:16" ht="14.25" customHeight="1" outlineLevel="1" x14ac:dyDescent="0.25">
      <c r="A323" s="147"/>
      <c r="B323" s="135"/>
      <c r="C323" s="135"/>
      <c r="D323" s="86" t="s">
        <v>180</v>
      </c>
      <c r="E323" s="94">
        <v>0</v>
      </c>
      <c r="F323" s="94">
        <v>0</v>
      </c>
      <c r="G323" s="94">
        <v>0</v>
      </c>
      <c r="H323" s="94">
        <v>0</v>
      </c>
      <c r="I323" s="94">
        <v>0</v>
      </c>
      <c r="J323" s="92">
        <f t="shared" si="92"/>
        <v>0</v>
      </c>
      <c r="K323" s="57"/>
      <c r="L323" s="57"/>
      <c r="M323" s="57"/>
      <c r="N323" s="57"/>
      <c r="O323" s="57"/>
      <c r="P323" s="57"/>
    </row>
    <row r="324" spans="1:16" ht="14.45" customHeight="1" outlineLevel="1" x14ac:dyDescent="0.25">
      <c r="A324" s="147"/>
      <c r="B324" s="135"/>
      <c r="C324" s="135"/>
      <c r="D324" s="86" t="s">
        <v>7</v>
      </c>
      <c r="E324" s="94">
        <v>0</v>
      </c>
      <c r="F324" s="94">
        <v>0</v>
      </c>
      <c r="G324" s="94">
        <v>0</v>
      </c>
      <c r="H324" s="94">
        <v>0</v>
      </c>
      <c r="I324" s="94">
        <v>0</v>
      </c>
      <c r="J324" s="92">
        <f t="shared" si="92"/>
        <v>0</v>
      </c>
      <c r="K324" s="57"/>
      <c r="L324" s="57"/>
      <c r="M324" s="57"/>
      <c r="N324" s="57"/>
      <c r="O324" s="57"/>
      <c r="P324" s="57"/>
    </row>
    <row r="325" spans="1:16" ht="14.45" customHeight="1" outlineLevel="1" x14ac:dyDescent="0.25">
      <c r="A325" s="147"/>
      <c r="B325" s="135"/>
      <c r="C325" s="135"/>
      <c r="D325" s="86" t="s">
        <v>8</v>
      </c>
      <c r="E325" s="94">
        <v>0</v>
      </c>
      <c r="F325" s="94">
        <v>0</v>
      </c>
      <c r="G325" s="94">
        <v>0</v>
      </c>
      <c r="H325" s="94">
        <v>0</v>
      </c>
      <c r="I325" s="94">
        <v>0</v>
      </c>
      <c r="J325" s="92">
        <f t="shared" si="92"/>
        <v>0</v>
      </c>
      <c r="K325" s="57"/>
      <c r="L325" s="57"/>
      <c r="M325" s="57"/>
      <c r="N325" s="57"/>
      <c r="O325" s="57"/>
      <c r="P325" s="57"/>
    </row>
    <row r="326" spans="1:16" ht="15.75" outlineLevel="1" x14ac:dyDescent="0.25">
      <c r="A326" s="147"/>
      <c r="B326" s="135"/>
      <c r="C326" s="135"/>
      <c r="D326" s="86" t="s">
        <v>9</v>
      </c>
      <c r="E326" s="94">
        <v>0</v>
      </c>
      <c r="F326" s="95">
        <v>0</v>
      </c>
      <c r="G326" s="94">
        <v>0</v>
      </c>
      <c r="H326" s="94">
        <v>0</v>
      </c>
      <c r="I326" s="94">
        <v>0</v>
      </c>
      <c r="J326" s="92">
        <f t="shared" si="92"/>
        <v>0</v>
      </c>
      <c r="K326" s="57"/>
      <c r="L326" s="57"/>
      <c r="M326" s="57"/>
      <c r="N326" s="57"/>
      <c r="O326" s="57"/>
      <c r="P326" s="57"/>
    </row>
    <row r="327" spans="1:16" ht="14.45" customHeight="1" outlineLevel="1" x14ac:dyDescent="0.25">
      <c r="A327" s="147"/>
      <c r="B327" s="135"/>
      <c r="C327" s="135" t="s">
        <v>269</v>
      </c>
      <c r="D327" s="86" t="s">
        <v>6</v>
      </c>
      <c r="E327" s="92">
        <f>SUM(E328:E331)</f>
        <v>306.10500000000002</v>
      </c>
      <c r="F327" s="93">
        <f>SUM(F328:F331)</f>
        <v>764.42100000000005</v>
      </c>
      <c r="G327" s="92">
        <f>SUM(G328:G331)</f>
        <v>248.52599999999998</v>
      </c>
      <c r="H327" s="92">
        <f>SUM(H328:H331)</f>
        <v>248.52599999999998</v>
      </c>
      <c r="I327" s="92">
        <f>SUM(I328:I331)</f>
        <v>248.52599999999998</v>
      </c>
      <c r="J327" s="92">
        <f t="shared" si="92"/>
        <v>1816.1040000000003</v>
      </c>
      <c r="K327" s="57"/>
      <c r="L327" s="57"/>
      <c r="M327" s="57"/>
      <c r="N327" s="57"/>
      <c r="O327" s="57"/>
      <c r="P327" s="57"/>
    </row>
    <row r="328" spans="1:16" ht="14.45" customHeight="1" outlineLevel="1" x14ac:dyDescent="0.25">
      <c r="A328" s="147"/>
      <c r="B328" s="135"/>
      <c r="C328" s="135"/>
      <c r="D328" s="86" t="s">
        <v>180</v>
      </c>
      <c r="E328" s="94">
        <v>15.305</v>
      </c>
      <c r="F328" s="94">
        <v>38.220999999999997</v>
      </c>
      <c r="G328" s="94">
        <v>12.426</v>
      </c>
      <c r="H328" s="94">
        <v>12.426</v>
      </c>
      <c r="I328" s="94">
        <v>12.426</v>
      </c>
      <c r="J328" s="92">
        <f t="shared" si="92"/>
        <v>90.804000000000002</v>
      </c>
      <c r="K328" s="57"/>
      <c r="L328" s="57"/>
      <c r="M328" s="57"/>
      <c r="N328" s="57"/>
      <c r="O328" s="57"/>
      <c r="P328" s="57"/>
    </row>
    <row r="329" spans="1:16" ht="14.45" customHeight="1" outlineLevel="1" x14ac:dyDescent="0.25">
      <c r="A329" s="147"/>
      <c r="B329" s="135"/>
      <c r="C329" s="135"/>
      <c r="D329" s="86" t="s">
        <v>7</v>
      </c>
      <c r="E329" s="94">
        <v>0</v>
      </c>
      <c r="F329" s="94">
        <v>0</v>
      </c>
      <c r="G329" s="94">
        <v>0</v>
      </c>
      <c r="H329" s="94">
        <v>0</v>
      </c>
      <c r="I329" s="94">
        <v>0</v>
      </c>
      <c r="J329" s="92">
        <f t="shared" si="92"/>
        <v>0</v>
      </c>
      <c r="K329" s="57"/>
      <c r="L329" s="57"/>
      <c r="M329" s="57"/>
      <c r="N329" s="57"/>
      <c r="O329" s="57"/>
      <c r="P329" s="57"/>
    </row>
    <row r="330" spans="1:16" ht="14.45" customHeight="1" outlineLevel="1" x14ac:dyDescent="0.25">
      <c r="A330" s="147"/>
      <c r="B330" s="135"/>
      <c r="C330" s="135"/>
      <c r="D330" s="86" t="s">
        <v>8</v>
      </c>
      <c r="E330" s="94">
        <v>290.8</v>
      </c>
      <c r="F330" s="94">
        <v>726.2</v>
      </c>
      <c r="G330" s="94">
        <v>236.1</v>
      </c>
      <c r="H330" s="94">
        <v>236.1</v>
      </c>
      <c r="I330" s="94">
        <v>236.1</v>
      </c>
      <c r="J330" s="92">
        <f t="shared" si="92"/>
        <v>1725.2999999999997</v>
      </c>
      <c r="K330" s="57"/>
      <c r="L330" s="57"/>
      <c r="M330" s="57"/>
      <c r="N330" s="57"/>
      <c r="O330" s="57"/>
      <c r="P330" s="57"/>
    </row>
    <row r="331" spans="1:16" ht="14.45" customHeight="1" outlineLevel="1" x14ac:dyDescent="0.25">
      <c r="A331" s="147"/>
      <c r="B331" s="135"/>
      <c r="C331" s="135"/>
      <c r="D331" s="86" t="s">
        <v>9</v>
      </c>
      <c r="E331" s="94">
        <v>0</v>
      </c>
      <c r="F331" s="95">
        <v>0</v>
      </c>
      <c r="G331" s="94">
        <v>0</v>
      </c>
      <c r="H331" s="94">
        <v>0</v>
      </c>
      <c r="I331" s="94">
        <v>0</v>
      </c>
      <c r="J331" s="92">
        <f t="shared" si="92"/>
        <v>0</v>
      </c>
      <c r="K331" s="57"/>
      <c r="L331" s="57"/>
      <c r="M331" s="57"/>
      <c r="N331" s="57"/>
      <c r="O331" s="57"/>
      <c r="P331" s="57"/>
    </row>
    <row r="332" spans="1:16" ht="14.45" customHeight="1" outlineLevel="1" x14ac:dyDescent="0.25">
      <c r="A332" s="147"/>
      <c r="B332" s="135"/>
      <c r="C332" s="135" t="s">
        <v>51</v>
      </c>
      <c r="D332" s="86" t="s">
        <v>6</v>
      </c>
      <c r="E332" s="92">
        <f>SUM(E333:E336)</f>
        <v>306.10500000000002</v>
      </c>
      <c r="F332" s="93">
        <f>SUM(F333:F336)</f>
        <v>764.42100000000005</v>
      </c>
      <c r="G332" s="92">
        <f>SUM(G333:G336)</f>
        <v>248.52599999999998</v>
      </c>
      <c r="H332" s="92">
        <f>SUM(H333:H336)</f>
        <v>248.52599999999998</v>
      </c>
      <c r="I332" s="92">
        <f>SUM(I333:I336)</f>
        <v>248.52599999999998</v>
      </c>
      <c r="J332" s="92">
        <f t="shared" si="92"/>
        <v>1816.1040000000003</v>
      </c>
      <c r="K332" s="57"/>
      <c r="L332" s="57"/>
      <c r="M332" s="57"/>
      <c r="N332" s="57"/>
      <c r="O332" s="57"/>
      <c r="P332" s="57"/>
    </row>
    <row r="333" spans="1:16" ht="14.45" customHeight="1" outlineLevel="1" x14ac:dyDescent="0.25">
      <c r="A333" s="147"/>
      <c r="B333" s="135"/>
      <c r="C333" s="135"/>
      <c r="D333" s="86" t="s">
        <v>180</v>
      </c>
      <c r="E333" s="92">
        <f>E323+E328</f>
        <v>15.305</v>
      </c>
      <c r="F333" s="92">
        <f>F323+F328</f>
        <v>38.220999999999997</v>
      </c>
      <c r="G333" s="92">
        <f>G323+G328</f>
        <v>12.426</v>
      </c>
      <c r="H333" s="92">
        <f>H323+H328</f>
        <v>12.426</v>
      </c>
      <c r="I333" s="92">
        <f>I323+I328</f>
        <v>12.426</v>
      </c>
      <c r="J333" s="92">
        <f t="shared" si="92"/>
        <v>90.804000000000002</v>
      </c>
      <c r="K333" s="57"/>
      <c r="L333" s="57"/>
      <c r="M333" s="57"/>
      <c r="N333" s="57"/>
      <c r="O333" s="57"/>
      <c r="P333" s="57"/>
    </row>
    <row r="334" spans="1:16" ht="14.45" customHeight="1" outlineLevel="1" x14ac:dyDescent="0.25">
      <c r="A334" s="147"/>
      <c r="B334" s="135"/>
      <c r="C334" s="135"/>
      <c r="D334" s="86" t="s">
        <v>7</v>
      </c>
      <c r="E334" s="92">
        <f t="shared" ref="E334:I336" si="100">E324+E329</f>
        <v>0</v>
      </c>
      <c r="F334" s="92">
        <f t="shared" si="100"/>
        <v>0</v>
      </c>
      <c r="G334" s="92">
        <f t="shared" si="100"/>
        <v>0</v>
      </c>
      <c r="H334" s="92">
        <f>H324+H329</f>
        <v>0</v>
      </c>
      <c r="I334" s="92">
        <f t="shared" si="100"/>
        <v>0</v>
      </c>
      <c r="J334" s="92">
        <f t="shared" si="92"/>
        <v>0</v>
      </c>
      <c r="K334" s="57"/>
      <c r="L334" s="57"/>
      <c r="M334" s="57"/>
      <c r="N334" s="57"/>
      <c r="O334" s="57"/>
      <c r="P334" s="57"/>
    </row>
    <row r="335" spans="1:16" ht="14.45" customHeight="1" outlineLevel="1" x14ac:dyDescent="0.25">
      <c r="A335" s="147"/>
      <c r="B335" s="135"/>
      <c r="C335" s="135"/>
      <c r="D335" s="86" t="s">
        <v>8</v>
      </c>
      <c r="E335" s="92">
        <f t="shared" si="100"/>
        <v>290.8</v>
      </c>
      <c r="F335" s="92">
        <f t="shared" si="100"/>
        <v>726.2</v>
      </c>
      <c r="G335" s="92">
        <f t="shared" si="100"/>
        <v>236.1</v>
      </c>
      <c r="H335" s="92">
        <f t="shared" si="100"/>
        <v>236.1</v>
      </c>
      <c r="I335" s="92">
        <f t="shared" si="100"/>
        <v>236.1</v>
      </c>
      <c r="J335" s="92">
        <f t="shared" si="92"/>
        <v>1725.2999999999997</v>
      </c>
      <c r="K335" s="57"/>
      <c r="L335" s="57"/>
      <c r="M335" s="57"/>
      <c r="N335" s="57"/>
      <c r="O335" s="57"/>
      <c r="P335" s="57"/>
    </row>
    <row r="336" spans="1:16" ht="14.45" customHeight="1" outlineLevel="1" x14ac:dyDescent="0.25">
      <c r="A336" s="147"/>
      <c r="B336" s="135"/>
      <c r="C336" s="135"/>
      <c r="D336" s="86" t="s">
        <v>9</v>
      </c>
      <c r="E336" s="92">
        <f t="shared" si="100"/>
        <v>0</v>
      </c>
      <c r="F336" s="92">
        <f t="shared" si="100"/>
        <v>0</v>
      </c>
      <c r="G336" s="92">
        <f t="shared" si="100"/>
        <v>0</v>
      </c>
      <c r="H336" s="92">
        <f t="shared" si="100"/>
        <v>0</v>
      </c>
      <c r="I336" s="92">
        <f t="shared" si="100"/>
        <v>0</v>
      </c>
      <c r="J336" s="92">
        <f t="shared" si="92"/>
        <v>0</v>
      </c>
      <c r="K336" s="57"/>
      <c r="L336" s="57"/>
      <c r="M336" s="57"/>
      <c r="N336" s="57"/>
      <c r="O336" s="57"/>
      <c r="P336" s="57"/>
    </row>
    <row r="337" spans="1:16" ht="14.45" customHeight="1" outlineLevel="1" x14ac:dyDescent="0.25">
      <c r="A337" s="147" t="s">
        <v>283</v>
      </c>
      <c r="B337" s="135" t="s">
        <v>284</v>
      </c>
      <c r="C337" s="135" t="s">
        <v>161</v>
      </c>
      <c r="D337" s="86" t="s">
        <v>6</v>
      </c>
      <c r="E337" s="92">
        <f>SUM(E338:E341)</f>
        <v>0</v>
      </c>
      <c r="F337" s="93">
        <f>SUM(F338:F341)</f>
        <v>0</v>
      </c>
      <c r="G337" s="92">
        <f>SUM(G338:G341)</f>
        <v>0</v>
      </c>
      <c r="H337" s="92">
        <f>SUM(H338:H341)</f>
        <v>0</v>
      </c>
      <c r="I337" s="92">
        <f>SUM(I338:I341)</f>
        <v>0</v>
      </c>
      <c r="J337" s="92">
        <f t="shared" ref="J337:J351" si="101">E337+F337+G337+H337+I337</f>
        <v>0</v>
      </c>
      <c r="K337" s="57"/>
      <c r="L337" s="57"/>
      <c r="M337" s="57"/>
      <c r="N337" s="57"/>
      <c r="O337" s="57"/>
      <c r="P337" s="57"/>
    </row>
    <row r="338" spans="1:16" ht="14.25" customHeight="1" outlineLevel="1" x14ac:dyDescent="0.25">
      <c r="A338" s="147"/>
      <c r="B338" s="135"/>
      <c r="C338" s="135"/>
      <c r="D338" s="86" t="s">
        <v>180</v>
      </c>
      <c r="E338" s="94">
        <v>0</v>
      </c>
      <c r="F338" s="94">
        <v>0</v>
      </c>
      <c r="G338" s="94">
        <v>0</v>
      </c>
      <c r="H338" s="94">
        <v>0</v>
      </c>
      <c r="I338" s="94">
        <v>0</v>
      </c>
      <c r="J338" s="92">
        <f t="shared" si="101"/>
        <v>0</v>
      </c>
      <c r="K338" s="57"/>
      <c r="L338" s="57"/>
      <c r="M338" s="57"/>
      <c r="N338" s="57"/>
      <c r="O338" s="57"/>
      <c r="P338" s="57"/>
    </row>
    <row r="339" spans="1:16" ht="14.45" customHeight="1" outlineLevel="1" x14ac:dyDescent="0.25">
      <c r="A339" s="147"/>
      <c r="B339" s="135"/>
      <c r="C339" s="135"/>
      <c r="D339" s="86" t="s">
        <v>7</v>
      </c>
      <c r="E339" s="94">
        <v>0</v>
      </c>
      <c r="F339" s="94">
        <v>0</v>
      </c>
      <c r="G339" s="94">
        <v>0</v>
      </c>
      <c r="H339" s="94">
        <v>0</v>
      </c>
      <c r="I339" s="94">
        <v>0</v>
      </c>
      <c r="J339" s="92">
        <f t="shared" si="101"/>
        <v>0</v>
      </c>
      <c r="K339" s="57"/>
      <c r="L339" s="57"/>
      <c r="M339" s="57"/>
      <c r="N339" s="57"/>
      <c r="O339" s="57"/>
      <c r="P339" s="57"/>
    </row>
    <row r="340" spans="1:16" ht="14.45" customHeight="1" outlineLevel="1" x14ac:dyDescent="0.25">
      <c r="A340" s="147"/>
      <c r="B340" s="135"/>
      <c r="C340" s="135"/>
      <c r="D340" s="86" t="s">
        <v>8</v>
      </c>
      <c r="E340" s="94">
        <v>0</v>
      </c>
      <c r="F340" s="94">
        <v>0</v>
      </c>
      <c r="G340" s="94">
        <v>0</v>
      </c>
      <c r="H340" s="94">
        <v>0</v>
      </c>
      <c r="I340" s="94">
        <v>0</v>
      </c>
      <c r="J340" s="92">
        <f t="shared" si="101"/>
        <v>0</v>
      </c>
      <c r="K340" s="57"/>
      <c r="L340" s="57"/>
      <c r="M340" s="57"/>
      <c r="N340" s="57"/>
      <c r="O340" s="57"/>
      <c r="P340" s="57"/>
    </row>
    <row r="341" spans="1:16" ht="15.75" outlineLevel="1" x14ac:dyDescent="0.25">
      <c r="A341" s="147"/>
      <c r="B341" s="135"/>
      <c r="C341" s="135"/>
      <c r="D341" s="86" t="s">
        <v>9</v>
      </c>
      <c r="E341" s="94">
        <v>0</v>
      </c>
      <c r="F341" s="95">
        <v>0</v>
      </c>
      <c r="G341" s="94">
        <v>0</v>
      </c>
      <c r="H341" s="94">
        <v>0</v>
      </c>
      <c r="I341" s="94">
        <v>0</v>
      </c>
      <c r="J341" s="92">
        <f t="shared" si="101"/>
        <v>0</v>
      </c>
      <c r="K341" s="57"/>
      <c r="L341" s="57"/>
      <c r="M341" s="57"/>
      <c r="N341" s="57"/>
      <c r="O341" s="57"/>
      <c r="P341" s="57"/>
    </row>
    <row r="342" spans="1:16" ht="14.45" customHeight="1" outlineLevel="1" x14ac:dyDescent="0.25">
      <c r="A342" s="147"/>
      <c r="B342" s="135"/>
      <c r="C342" s="135" t="s">
        <v>269</v>
      </c>
      <c r="D342" s="86" t="s">
        <v>6</v>
      </c>
      <c r="E342" s="92">
        <f>SUM(E343:E346)</f>
        <v>809.81399999999996</v>
      </c>
      <c r="F342" s="93">
        <f>SUM(F343:F346)</f>
        <v>2644</v>
      </c>
      <c r="G342" s="92">
        <f>SUM(G343:G346)</f>
        <v>2644</v>
      </c>
      <c r="H342" s="92">
        <f>SUM(H343:H346)</f>
        <v>2644</v>
      </c>
      <c r="I342" s="92">
        <f>SUM(I343:I346)</f>
        <v>2644</v>
      </c>
      <c r="J342" s="92">
        <f t="shared" si="101"/>
        <v>11385.814</v>
      </c>
      <c r="K342" s="57"/>
      <c r="L342" s="57"/>
      <c r="M342" s="57"/>
      <c r="N342" s="57"/>
      <c r="O342" s="57"/>
      <c r="P342" s="57"/>
    </row>
    <row r="343" spans="1:16" ht="14.45" customHeight="1" outlineLevel="1" x14ac:dyDescent="0.25">
      <c r="A343" s="147"/>
      <c r="B343" s="135"/>
      <c r="C343" s="135"/>
      <c r="D343" s="86" t="s">
        <v>180</v>
      </c>
      <c r="E343" s="94">
        <v>809.81399999999996</v>
      </c>
      <c r="F343" s="94">
        <v>2644</v>
      </c>
      <c r="G343" s="94">
        <v>2644</v>
      </c>
      <c r="H343" s="94">
        <v>2644</v>
      </c>
      <c r="I343" s="94">
        <v>2644</v>
      </c>
      <c r="J343" s="92">
        <f t="shared" si="101"/>
        <v>11385.814</v>
      </c>
      <c r="K343" s="57"/>
      <c r="L343" s="57"/>
      <c r="M343" s="57"/>
      <c r="N343" s="57"/>
      <c r="O343" s="57"/>
      <c r="P343" s="57"/>
    </row>
    <row r="344" spans="1:16" ht="14.45" customHeight="1" outlineLevel="1" x14ac:dyDescent="0.25">
      <c r="A344" s="147"/>
      <c r="B344" s="135"/>
      <c r="C344" s="135"/>
      <c r="D344" s="86" t="s">
        <v>7</v>
      </c>
      <c r="E344" s="94">
        <v>0</v>
      </c>
      <c r="F344" s="94">
        <v>0</v>
      </c>
      <c r="G344" s="94">
        <v>0</v>
      </c>
      <c r="H344" s="94">
        <v>0</v>
      </c>
      <c r="I344" s="94">
        <v>0</v>
      </c>
      <c r="J344" s="92">
        <f t="shared" si="101"/>
        <v>0</v>
      </c>
      <c r="K344" s="57"/>
      <c r="L344" s="57"/>
      <c r="M344" s="57"/>
      <c r="N344" s="57"/>
      <c r="O344" s="57"/>
      <c r="P344" s="57"/>
    </row>
    <row r="345" spans="1:16" ht="14.45" customHeight="1" outlineLevel="1" x14ac:dyDescent="0.25">
      <c r="A345" s="147"/>
      <c r="B345" s="135"/>
      <c r="C345" s="135"/>
      <c r="D345" s="86" t="s">
        <v>8</v>
      </c>
      <c r="E345" s="94">
        <v>0</v>
      </c>
      <c r="F345" s="94">
        <v>0</v>
      </c>
      <c r="G345" s="94">
        <v>0</v>
      </c>
      <c r="H345" s="94">
        <v>0</v>
      </c>
      <c r="I345" s="94">
        <v>0</v>
      </c>
      <c r="J345" s="92">
        <f t="shared" si="101"/>
        <v>0</v>
      </c>
      <c r="K345" s="57"/>
      <c r="L345" s="57"/>
      <c r="M345" s="57"/>
      <c r="N345" s="57"/>
      <c r="O345" s="57"/>
      <c r="P345" s="57"/>
    </row>
    <row r="346" spans="1:16" ht="14.45" customHeight="1" outlineLevel="1" x14ac:dyDescent="0.25">
      <c r="A346" s="147"/>
      <c r="B346" s="135"/>
      <c r="C346" s="135"/>
      <c r="D346" s="86" t="s">
        <v>9</v>
      </c>
      <c r="E346" s="94">
        <v>0</v>
      </c>
      <c r="F346" s="95">
        <v>0</v>
      </c>
      <c r="G346" s="94">
        <v>0</v>
      </c>
      <c r="H346" s="94">
        <v>0</v>
      </c>
      <c r="I346" s="94">
        <v>0</v>
      </c>
      <c r="J346" s="92">
        <f t="shared" si="101"/>
        <v>0</v>
      </c>
      <c r="K346" s="57"/>
      <c r="L346" s="57"/>
      <c r="M346" s="57"/>
      <c r="N346" s="57"/>
      <c r="O346" s="57"/>
      <c r="P346" s="57"/>
    </row>
    <row r="347" spans="1:16" ht="14.45" customHeight="1" outlineLevel="1" x14ac:dyDescent="0.25">
      <c r="A347" s="147"/>
      <c r="B347" s="135"/>
      <c r="C347" s="135" t="s">
        <v>51</v>
      </c>
      <c r="D347" s="86" t="s">
        <v>6</v>
      </c>
      <c r="E347" s="92">
        <f>SUM(E348:E351)</f>
        <v>809.81399999999996</v>
      </c>
      <c r="F347" s="93">
        <f>SUM(F348:F351)</f>
        <v>2644</v>
      </c>
      <c r="G347" s="92">
        <f>SUM(G348:G351)</f>
        <v>2644</v>
      </c>
      <c r="H347" s="92">
        <f>SUM(H348:H351)</f>
        <v>2644</v>
      </c>
      <c r="I347" s="92">
        <f>SUM(I348:I351)</f>
        <v>2644</v>
      </c>
      <c r="J347" s="92">
        <f t="shared" si="101"/>
        <v>11385.814</v>
      </c>
      <c r="K347" s="57"/>
      <c r="L347" s="57"/>
      <c r="M347" s="57"/>
      <c r="N347" s="57"/>
      <c r="O347" s="57"/>
      <c r="P347" s="57"/>
    </row>
    <row r="348" spans="1:16" ht="14.45" customHeight="1" outlineLevel="1" x14ac:dyDescent="0.25">
      <c r="A348" s="147"/>
      <c r="B348" s="135"/>
      <c r="C348" s="135"/>
      <c r="D348" s="86" t="s">
        <v>180</v>
      </c>
      <c r="E348" s="92">
        <f t="shared" ref="E348:I351" si="102">E338+E343</f>
        <v>809.81399999999996</v>
      </c>
      <c r="F348" s="92">
        <f t="shared" si="102"/>
        <v>2644</v>
      </c>
      <c r="G348" s="92">
        <f t="shared" si="102"/>
        <v>2644</v>
      </c>
      <c r="H348" s="92">
        <f t="shared" si="102"/>
        <v>2644</v>
      </c>
      <c r="I348" s="92">
        <f t="shared" si="102"/>
        <v>2644</v>
      </c>
      <c r="J348" s="92">
        <f t="shared" si="101"/>
        <v>11385.814</v>
      </c>
      <c r="K348" s="57"/>
      <c r="L348" s="57"/>
      <c r="M348" s="57"/>
      <c r="N348" s="57"/>
      <c r="O348" s="57"/>
      <c r="P348" s="57"/>
    </row>
    <row r="349" spans="1:16" ht="14.45" customHeight="1" outlineLevel="1" x14ac:dyDescent="0.25">
      <c r="A349" s="147"/>
      <c r="B349" s="135"/>
      <c r="C349" s="135"/>
      <c r="D349" s="86" t="s">
        <v>7</v>
      </c>
      <c r="E349" s="92">
        <f t="shared" si="102"/>
        <v>0</v>
      </c>
      <c r="F349" s="92">
        <f t="shared" si="102"/>
        <v>0</v>
      </c>
      <c r="G349" s="92">
        <f t="shared" si="102"/>
        <v>0</v>
      </c>
      <c r="H349" s="92">
        <f t="shared" si="102"/>
        <v>0</v>
      </c>
      <c r="I349" s="92">
        <f t="shared" si="102"/>
        <v>0</v>
      </c>
      <c r="J349" s="92">
        <f t="shared" si="101"/>
        <v>0</v>
      </c>
      <c r="K349" s="57"/>
      <c r="L349" s="57"/>
      <c r="M349" s="57"/>
      <c r="N349" s="57"/>
      <c r="O349" s="57"/>
      <c r="P349" s="57"/>
    </row>
    <row r="350" spans="1:16" ht="14.45" customHeight="1" outlineLevel="1" x14ac:dyDescent="0.25">
      <c r="A350" s="147"/>
      <c r="B350" s="135"/>
      <c r="C350" s="135"/>
      <c r="D350" s="86" t="s">
        <v>8</v>
      </c>
      <c r="E350" s="92">
        <f t="shared" si="102"/>
        <v>0</v>
      </c>
      <c r="F350" s="92">
        <f t="shared" si="102"/>
        <v>0</v>
      </c>
      <c r="G350" s="92">
        <f t="shared" si="102"/>
        <v>0</v>
      </c>
      <c r="H350" s="92">
        <f t="shared" si="102"/>
        <v>0</v>
      </c>
      <c r="I350" s="92">
        <f t="shared" si="102"/>
        <v>0</v>
      </c>
      <c r="J350" s="92">
        <f t="shared" si="101"/>
        <v>0</v>
      </c>
      <c r="K350" s="57"/>
      <c r="L350" s="57"/>
      <c r="M350" s="57"/>
      <c r="N350" s="57"/>
      <c r="O350" s="57"/>
      <c r="P350" s="57"/>
    </row>
    <row r="351" spans="1:16" ht="14.45" customHeight="1" outlineLevel="1" x14ac:dyDescent="0.25">
      <c r="A351" s="147"/>
      <c r="B351" s="135"/>
      <c r="C351" s="135"/>
      <c r="D351" s="86" t="s">
        <v>9</v>
      </c>
      <c r="E351" s="92">
        <f t="shared" si="102"/>
        <v>0</v>
      </c>
      <c r="F351" s="92">
        <f t="shared" si="102"/>
        <v>0</v>
      </c>
      <c r="G351" s="92">
        <f t="shared" si="102"/>
        <v>0</v>
      </c>
      <c r="H351" s="92">
        <f t="shared" si="102"/>
        <v>0</v>
      </c>
      <c r="I351" s="92">
        <f t="shared" si="102"/>
        <v>0</v>
      </c>
      <c r="J351" s="92">
        <f t="shared" si="101"/>
        <v>0</v>
      </c>
      <c r="K351" s="57"/>
      <c r="L351" s="57"/>
      <c r="M351" s="57"/>
      <c r="N351" s="57"/>
      <c r="O351" s="57"/>
      <c r="P351" s="57"/>
    </row>
    <row r="352" spans="1:16" ht="14.45" customHeight="1" outlineLevel="1" x14ac:dyDescent="0.25">
      <c r="A352" s="147" t="s">
        <v>336</v>
      </c>
      <c r="B352" s="135" t="s">
        <v>335</v>
      </c>
      <c r="C352" s="135" t="s">
        <v>161</v>
      </c>
      <c r="D352" s="86" t="s">
        <v>6</v>
      </c>
      <c r="E352" s="92">
        <f>SUM(E353:E356)</f>
        <v>0</v>
      </c>
      <c r="F352" s="93">
        <f>SUM(F353:F356)</f>
        <v>0</v>
      </c>
      <c r="G352" s="92">
        <f>SUM(G353:G356)</f>
        <v>0</v>
      </c>
      <c r="H352" s="92">
        <f>SUM(H353:H356)</f>
        <v>0</v>
      </c>
      <c r="I352" s="92">
        <f>SUM(I353:I356)</f>
        <v>0</v>
      </c>
      <c r="J352" s="92">
        <f t="shared" ref="J352:J366" si="103">E352+F352+G352+H352+I352</f>
        <v>0</v>
      </c>
      <c r="K352" s="57"/>
      <c r="L352" s="57"/>
      <c r="M352" s="57"/>
      <c r="N352" s="57"/>
      <c r="O352" s="57"/>
      <c r="P352" s="57"/>
    </row>
    <row r="353" spans="1:16" ht="14.25" customHeight="1" outlineLevel="1" x14ac:dyDescent="0.25">
      <c r="A353" s="147"/>
      <c r="B353" s="135"/>
      <c r="C353" s="135"/>
      <c r="D353" s="86" t="s">
        <v>180</v>
      </c>
      <c r="E353" s="94">
        <v>0</v>
      </c>
      <c r="F353" s="94">
        <v>0</v>
      </c>
      <c r="G353" s="94">
        <v>0</v>
      </c>
      <c r="H353" s="94">
        <v>0</v>
      </c>
      <c r="I353" s="94">
        <v>0</v>
      </c>
      <c r="J353" s="92">
        <f t="shared" si="103"/>
        <v>0</v>
      </c>
      <c r="K353" s="57"/>
      <c r="L353" s="57"/>
      <c r="M353" s="57"/>
      <c r="N353" s="57"/>
      <c r="O353" s="57"/>
      <c r="P353" s="57"/>
    </row>
    <row r="354" spans="1:16" ht="14.45" customHeight="1" outlineLevel="1" x14ac:dyDescent="0.25">
      <c r="A354" s="147"/>
      <c r="B354" s="135"/>
      <c r="C354" s="135"/>
      <c r="D354" s="86" t="s">
        <v>7</v>
      </c>
      <c r="E354" s="94">
        <v>0</v>
      </c>
      <c r="F354" s="94">
        <v>0</v>
      </c>
      <c r="G354" s="94">
        <v>0</v>
      </c>
      <c r="H354" s="94">
        <v>0</v>
      </c>
      <c r="I354" s="94">
        <v>0</v>
      </c>
      <c r="J354" s="92">
        <f t="shared" si="103"/>
        <v>0</v>
      </c>
      <c r="K354" s="57"/>
      <c r="L354" s="57"/>
      <c r="M354" s="57"/>
      <c r="N354" s="57"/>
      <c r="O354" s="57"/>
      <c r="P354" s="57"/>
    </row>
    <row r="355" spans="1:16" ht="14.45" customHeight="1" outlineLevel="1" x14ac:dyDescent="0.25">
      <c r="A355" s="147"/>
      <c r="B355" s="135"/>
      <c r="C355" s="135"/>
      <c r="D355" s="86" t="s">
        <v>8</v>
      </c>
      <c r="E355" s="94">
        <v>0</v>
      </c>
      <c r="F355" s="94">
        <v>0</v>
      </c>
      <c r="G355" s="94">
        <v>0</v>
      </c>
      <c r="H355" s="94">
        <v>0</v>
      </c>
      <c r="I355" s="94">
        <v>0</v>
      </c>
      <c r="J355" s="92">
        <f t="shared" si="103"/>
        <v>0</v>
      </c>
      <c r="K355" s="57"/>
      <c r="L355" s="57"/>
      <c r="M355" s="57"/>
      <c r="N355" s="57"/>
      <c r="O355" s="57"/>
      <c r="P355" s="57"/>
    </row>
    <row r="356" spans="1:16" ht="15.75" outlineLevel="1" x14ac:dyDescent="0.25">
      <c r="A356" s="147"/>
      <c r="B356" s="135"/>
      <c r="C356" s="135"/>
      <c r="D356" s="86" t="s">
        <v>9</v>
      </c>
      <c r="E356" s="94">
        <v>0</v>
      </c>
      <c r="F356" s="95">
        <v>0</v>
      </c>
      <c r="G356" s="94">
        <v>0</v>
      </c>
      <c r="H356" s="94">
        <v>0</v>
      </c>
      <c r="I356" s="94">
        <v>0</v>
      </c>
      <c r="J356" s="92">
        <f t="shared" si="103"/>
        <v>0</v>
      </c>
      <c r="K356" s="57"/>
      <c r="L356" s="57"/>
      <c r="M356" s="57"/>
      <c r="N356" s="57"/>
      <c r="O356" s="57"/>
      <c r="P356" s="57"/>
    </row>
    <row r="357" spans="1:16" ht="14.45" customHeight="1" outlineLevel="1" x14ac:dyDescent="0.25">
      <c r="A357" s="147"/>
      <c r="B357" s="135"/>
      <c r="C357" s="135" t="s">
        <v>269</v>
      </c>
      <c r="D357" s="86" t="s">
        <v>6</v>
      </c>
      <c r="E357" s="92">
        <f>SUM(E358:E361)</f>
        <v>917.21</v>
      </c>
      <c r="F357" s="93">
        <f>SUM(F358:F361)</f>
        <v>0</v>
      </c>
      <c r="G357" s="92">
        <f>SUM(G358:G361)</f>
        <v>0</v>
      </c>
      <c r="H357" s="92">
        <f>SUM(H358:H361)</f>
        <v>0</v>
      </c>
      <c r="I357" s="92">
        <f>SUM(I358:I361)</f>
        <v>0</v>
      </c>
      <c r="J357" s="92">
        <f t="shared" si="103"/>
        <v>917.21</v>
      </c>
      <c r="K357" s="57"/>
      <c r="L357" s="57"/>
      <c r="M357" s="57"/>
      <c r="N357" s="57"/>
      <c r="O357" s="57"/>
      <c r="P357" s="57"/>
    </row>
    <row r="358" spans="1:16" ht="14.45" customHeight="1" outlineLevel="1" x14ac:dyDescent="0.25">
      <c r="A358" s="147"/>
      <c r="B358" s="135"/>
      <c r="C358" s="135"/>
      <c r="D358" s="86" t="s">
        <v>180</v>
      </c>
      <c r="E358" s="94">
        <v>917.21</v>
      </c>
      <c r="F358" s="94">
        <v>0</v>
      </c>
      <c r="G358" s="94">
        <v>0</v>
      </c>
      <c r="H358" s="94">
        <v>0</v>
      </c>
      <c r="I358" s="94">
        <v>0</v>
      </c>
      <c r="J358" s="92">
        <f t="shared" si="103"/>
        <v>917.21</v>
      </c>
      <c r="K358" s="57"/>
      <c r="L358" s="57"/>
      <c r="M358" s="57"/>
      <c r="N358" s="57"/>
      <c r="O358" s="57"/>
      <c r="P358" s="57"/>
    </row>
    <row r="359" spans="1:16" ht="14.45" customHeight="1" outlineLevel="1" x14ac:dyDescent="0.25">
      <c r="A359" s="147"/>
      <c r="B359" s="135"/>
      <c r="C359" s="135"/>
      <c r="D359" s="86" t="s">
        <v>7</v>
      </c>
      <c r="E359" s="94">
        <v>0</v>
      </c>
      <c r="F359" s="94">
        <v>0</v>
      </c>
      <c r="G359" s="94">
        <v>0</v>
      </c>
      <c r="H359" s="94">
        <v>0</v>
      </c>
      <c r="I359" s="94">
        <v>0</v>
      </c>
      <c r="J359" s="92">
        <f t="shared" si="103"/>
        <v>0</v>
      </c>
      <c r="K359" s="57"/>
      <c r="L359" s="57"/>
      <c r="M359" s="57"/>
      <c r="N359" s="57"/>
      <c r="O359" s="57"/>
      <c r="P359" s="57"/>
    </row>
    <row r="360" spans="1:16" ht="14.45" customHeight="1" outlineLevel="1" x14ac:dyDescent="0.25">
      <c r="A360" s="147"/>
      <c r="B360" s="135"/>
      <c r="C360" s="135"/>
      <c r="D360" s="86" t="s">
        <v>8</v>
      </c>
      <c r="E360" s="94">
        <v>0</v>
      </c>
      <c r="F360" s="94">
        <v>0</v>
      </c>
      <c r="G360" s="94">
        <v>0</v>
      </c>
      <c r="H360" s="94">
        <v>0</v>
      </c>
      <c r="I360" s="94">
        <v>0</v>
      </c>
      <c r="J360" s="92">
        <f t="shared" si="103"/>
        <v>0</v>
      </c>
      <c r="K360" s="57"/>
      <c r="L360" s="57"/>
      <c r="M360" s="57"/>
      <c r="N360" s="57"/>
      <c r="O360" s="57"/>
      <c r="P360" s="57"/>
    </row>
    <row r="361" spans="1:16" ht="14.45" customHeight="1" outlineLevel="1" x14ac:dyDescent="0.25">
      <c r="A361" s="147"/>
      <c r="B361" s="135"/>
      <c r="C361" s="135"/>
      <c r="D361" s="86" t="s">
        <v>9</v>
      </c>
      <c r="E361" s="94">
        <v>0</v>
      </c>
      <c r="F361" s="95">
        <v>0</v>
      </c>
      <c r="G361" s="94">
        <v>0</v>
      </c>
      <c r="H361" s="94">
        <v>0</v>
      </c>
      <c r="I361" s="94">
        <v>0</v>
      </c>
      <c r="J361" s="92">
        <f t="shared" si="103"/>
        <v>0</v>
      </c>
      <c r="K361" s="57"/>
      <c r="L361" s="57"/>
      <c r="M361" s="57"/>
      <c r="N361" s="57"/>
      <c r="O361" s="57"/>
      <c r="P361" s="57"/>
    </row>
    <row r="362" spans="1:16" ht="14.45" customHeight="1" outlineLevel="1" x14ac:dyDescent="0.25">
      <c r="A362" s="147"/>
      <c r="B362" s="135"/>
      <c r="C362" s="135" t="s">
        <v>51</v>
      </c>
      <c r="D362" s="86" t="s">
        <v>6</v>
      </c>
      <c r="E362" s="92">
        <f>SUM(E363:E366)</f>
        <v>917.21</v>
      </c>
      <c r="F362" s="93">
        <f>SUM(F363:F366)</f>
        <v>0</v>
      </c>
      <c r="G362" s="92">
        <f>SUM(G363:G366)</f>
        <v>0</v>
      </c>
      <c r="H362" s="92">
        <f>SUM(H363:H366)</f>
        <v>0</v>
      </c>
      <c r="I362" s="92">
        <f>SUM(I363:I366)</f>
        <v>0</v>
      </c>
      <c r="J362" s="92">
        <f t="shared" si="103"/>
        <v>917.21</v>
      </c>
      <c r="K362" s="57"/>
      <c r="L362" s="57"/>
      <c r="M362" s="57"/>
      <c r="N362" s="57"/>
      <c r="O362" s="57"/>
      <c r="P362" s="57"/>
    </row>
    <row r="363" spans="1:16" ht="14.45" customHeight="1" outlineLevel="1" x14ac:dyDescent="0.25">
      <c r="A363" s="147"/>
      <c r="B363" s="135"/>
      <c r="C363" s="135"/>
      <c r="D363" s="86" t="s">
        <v>180</v>
      </c>
      <c r="E363" s="92">
        <f t="shared" ref="E363:I366" si="104">E353+E358</f>
        <v>917.21</v>
      </c>
      <c r="F363" s="92">
        <f t="shared" si="104"/>
        <v>0</v>
      </c>
      <c r="G363" s="92">
        <f t="shared" si="104"/>
        <v>0</v>
      </c>
      <c r="H363" s="92">
        <f t="shared" si="104"/>
        <v>0</v>
      </c>
      <c r="I363" s="92">
        <f t="shared" si="104"/>
        <v>0</v>
      </c>
      <c r="J363" s="92">
        <f t="shared" si="103"/>
        <v>917.21</v>
      </c>
      <c r="K363" s="57"/>
      <c r="L363" s="57"/>
      <c r="M363" s="57"/>
      <c r="N363" s="57"/>
      <c r="O363" s="57"/>
      <c r="P363" s="57"/>
    </row>
    <row r="364" spans="1:16" ht="14.45" customHeight="1" outlineLevel="1" x14ac:dyDescent="0.25">
      <c r="A364" s="147"/>
      <c r="B364" s="135"/>
      <c r="C364" s="135"/>
      <c r="D364" s="86" t="s">
        <v>7</v>
      </c>
      <c r="E364" s="92">
        <f t="shared" si="104"/>
        <v>0</v>
      </c>
      <c r="F364" s="92">
        <f t="shared" si="104"/>
        <v>0</v>
      </c>
      <c r="G364" s="92">
        <f t="shared" si="104"/>
        <v>0</v>
      </c>
      <c r="H364" s="92">
        <f t="shared" si="104"/>
        <v>0</v>
      </c>
      <c r="I364" s="92">
        <f t="shared" si="104"/>
        <v>0</v>
      </c>
      <c r="J364" s="92">
        <f t="shared" si="103"/>
        <v>0</v>
      </c>
      <c r="K364" s="57"/>
      <c r="L364" s="57"/>
      <c r="M364" s="57"/>
      <c r="N364" s="57"/>
      <c r="O364" s="57"/>
      <c r="P364" s="57"/>
    </row>
    <row r="365" spans="1:16" ht="14.45" customHeight="1" outlineLevel="1" x14ac:dyDescent="0.25">
      <c r="A365" s="147"/>
      <c r="B365" s="135"/>
      <c r="C365" s="135"/>
      <c r="D365" s="86" t="s">
        <v>8</v>
      </c>
      <c r="E365" s="92">
        <f t="shared" si="104"/>
        <v>0</v>
      </c>
      <c r="F365" s="92">
        <f t="shared" si="104"/>
        <v>0</v>
      </c>
      <c r="G365" s="92">
        <f t="shared" si="104"/>
        <v>0</v>
      </c>
      <c r="H365" s="92">
        <f t="shared" si="104"/>
        <v>0</v>
      </c>
      <c r="I365" s="92">
        <f t="shared" si="104"/>
        <v>0</v>
      </c>
      <c r="J365" s="92">
        <f t="shared" si="103"/>
        <v>0</v>
      </c>
      <c r="K365" s="57"/>
      <c r="L365" s="57"/>
      <c r="M365" s="57"/>
      <c r="N365" s="57"/>
      <c r="O365" s="57"/>
      <c r="P365" s="57"/>
    </row>
    <row r="366" spans="1:16" ht="14.45" customHeight="1" outlineLevel="1" x14ac:dyDescent="0.25">
      <c r="A366" s="147"/>
      <c r="B366" s="135"/>
      <c r="C366" s="135"/>
      <c r="D366" s="86" t="s">
        <v>9</v>
      </c>
      <c r="E366" s="92">
        <f t="shared" si="104"/>
        <v>0</v>
      </c>
      <c r="F366" s="92">
        <f t="shared" si="104"/>
        <v>0</v>
      </c>
      <c r="G366" s="92">
        <f t="shared" si="104"/>
        <v>0</v>
      </c>
      <c r="H366" s="92">
        <f t="shared" si="104"/>
        <v>0</v>
      </c>
      <c r="I366" s="92">
        <f t="shared" si="104"/>
        <v>0</v>
      </c>
      <c r="J366" s="92">
        <f t="shared" si="103"/>
        <v>0</v>
      </c>
      <c r="K366" s="57"/>
      <c r="L366" s="57"/>
      <c r="M366" s="57"/>
      <c r="N366" s="57"/>
      <c r="O366" s="57"/>
      <c r="P366" s="57"/>
    </row>
    <row r="367" spans="1:16" ht="14.45" customHeight="1" outlineLevel="1" x14ac:dyDescent="0.25">
      <c r="A367" s="147" t="s">
        <v>34</v>
      </c>
      <c r="B367" s="135" t="s">
        <v>101</v>
      </c>
      <c r="C367" s="132" t="s">
        <v>161</v>
      </c>
      <c r="D367" s="86" t="s">
        <v>6</v>
      </c>
      <c r="E367" s="92">
        <f>SUM(E368:E371)</f>
        <v>0</v>
      </c>
      <c r="F367" s="93">
        <f>SUM(F368:F371)</f>
        <v>0</v>
      </c>
      <c r="G367" s="92">
        <f>SUM(G368:G371)</f>
        <v>0</v>
      </c>
      <c r="H367" s="92">
        <f>SUM(H368:H371)</f>
        <v>0</v>
      </c>
      <c r="I367" s="92">
        <f>SUM(I368:I371)</f>
        <v>0</v>
      </c>
      <c r="J367" s="92">
        <f t="shared" si="92"/>
        <v>0</v>
      </c>
      <c r="K367" s="57"/>
      <c r="L367" s="57"/>
      <c r="M367" s="57"/>
      <c r="N367" s="57"/>
      <c r="O367" s="57"/>
      <c r="P367" s="57"/>
    </row>
    <row r="368" spans="1:16" ht="14.45" customHeight="1" outlineLevel="1" x14ac:dyDescent="0.25">
      <c r="A368" s="147"/>
      <c r="B368" s="135"/>
      <c r="C368" s="133"/>
      <c r="D368" s="86" t="s">
        <v>180</v>
      </c>
      <c r="E368" s="92">
        <f>E388</f>
        <v>0</v>
      </c>
      <c r="F368" s="92">
        <f>F388</f>
        <v>0</v>
      </c>
      <c r="G368" s="92">
        <f>G388</f>
        <v>0</v>
      </c>
      <c r="H368" s="92">
        <f>H388</f>
        <v>0</v>
      </c>
      <c r="I368" s="92">
        <f>I388</f>
        <v>0</v>
      </c>
      <c r="J368" s="92">
        <f t="shared" si="92"/>
        <v>0</v>
      </c>
      <c r="K368" s="57"/>
      <c r="L368" s="57"/>
      <c r="M368" s="57"/>
      <c r="N368" s="57"/>
      <c r="O368" s="57"/>
      <c r="P368" s="57"/>
    </row>
    <row r="369" spans="1:16" ht="14.45" customHeight="1" outlineLevel="1" x14ac:dyDescent="0.25">
      <c r="A369" s="147"/>
      <c r="B369" s="135"/>
      <c r="C369" s="133"/>
      <c r="D369" s="86" t="s">
        <v>7</v>
      </c>
      <c r="E369" s="92">
        <f t="shared" ref="E369:I371" si="105">E389</f>
        <v>0</v>
      </c>
      <c r="F369" s="92">
        <f t="shared" si="105"/>
        <v>0</v>
      </c>
      <c r="G369" s="92">
        <f t="shared" si="105"/>
        <v>0</v>
      </c>
      <c r="H369" s="92">
        <f t="shared" si="105"/>
        <v>0</v>
      </c>
      <c r="I369" s="92">
        <f t="shared" si="105"/>
        <v>0</v>
      </c>
      <c r="J369" s="92">
        <f t="shared" si="92"/>
        <v>0</v>
      </c>
      <c r="K369" s="57"/>
      <c r="L369" s="57"/>
      <c r="M369" s="57"/>
      <c r="N369" s="57"/>
      <c r="O369" s="57"/>
      <c r="P369" s="57"/>
    </row>
    <row r="370" spans="1:16" ht="14.45" customHeight="1" outlineLevel="1" x14ac:dyDescent="0.25">
      <c r="A370" s="147"/>
      <c r="B370" s="135"/>
      <c r="C370" s="133"/>
      <c r="D370" s="86" t="s">
        <v>8</v>
      </c>
      <c r="E370" s="92">
        <f t="shared" si="105"/>
        <v>0</v>
      </c>
      <c r="F370" s="92">
        <f t="shared" si="105"/>
        <v>0</v>
      </c>
      <c r="G370" s="92">
        <f t="shared" si="105"/>
        <v>0</v>
      </c>
      <c r="H370" s="92">
        <f t="shared" si="105"/>
        <v>0</v>
      </c>
      <c r="I370" s="92">
        <f t="shared" si="105"/>
        <v>0</v>
      </c>
      <c r="J370" s="92">
        <f t="shared" si="92"/>
        <v>0</v>
      </c>
      <c r="K370" s="57"/>
      <c r="L370" s="57"/>
      <c r="M370" s="57"/>
      <c r="N370" s="57"/>
      <c r="O370" s="57"/>
      <c r="P370" s="57"/>
    </row>
    <row r="371" spans="1:16" ht="15.75" outlineLevel="1" x14ac:dyDescent="0.25">
      <c r="A371" s="147"/>
      <c r="B371" s="135"/>
      <c r="C371" s="134"/>
      <c r="D371" s="86" t="s">
        <v>9</v>
      </c>
      <c r="E371" s="92">
        <f t="shared" si="105"/>
        <v>0</v>
      </c>
      <c r="F371" s="92">
        <f t="shared" si="105"/>
        <v>0</v>
      </c>
      <c r="G371" s="92">
        <f t="shared" si="105"/>
        <v>0</v>
      </c>
      <c r="H371" s="92">
        <f t="shared" si="105"/>
        <v>0</v>
      </c>
      <c r="I371" s="92">
        <f t="shared" si="105"/>
        <v>0</v>
      </c>
      <c r="J371" s="92">
        <f t="shared" si="92"/>
        <v>0</v>
      </c>
      <c r="K371" s="57"/>
      <c r="L371" s="57"/>
      <c r="M371" s="57"/>
      <c r="N371" s="57"/>
      <c r="O371" s="57"/>
      <c r="P371" s="57"/>
    </row>
    <row r="372" spans="1:16" ht="14.45" customHeight="1" outlineLevel="1" x14ac:dyDescent="0.25">
      <c r="A372" s="147"/>
      <c r="B372" s="135"/>
      <c r="C372" s="132" t="s">
        <v>61</v>
      </c>
      <c r="D372" s="86" t="s">
        <v>6</v>
      </c>
      <c r="E372" s="92">
        <f>SUM(E373:E376)</f>
        <v>0</v>
      </c>
      <c r="F372" s="92">
        <f>SUM(F373:F376)</f>
        <v>0</v>
      </c>
      <c r="G372" s="92">
        <f>SUM(G373:G376)</f>
        <v>0</v>
      </c>
      <c r="H372" s="92">
        <f>SUM(H373:H376)</f>
        <v>0</v>
      </c>
      <c r="I372" s="92">
        <f>SUM(I373:I376)</f>
        <v>0</v>
      </c>
      <c r="J372" s="92">
        <f t="shared" si="92"/>
        <v>0</v>
      </c>
      <c r="K372" s="57"/>
      <c r="L372" s="57"/>
      <c r="M372" s="57"/>
      <c r="N372" s="57"/>
      <c r="O372" s="57"/>
      <c r="P372" s="57"/>
    </row>
    <row r="373" spans="1:16" ht="14.45" customHeight="1" outlineLevel="1" x14ac:dyDescent="0.25">
      <c r="A373" s="147"/>
      <c r="B373" s="135"/>
      <c r="C373" s="133"/>
      <c r="D373" s="86" t="s">
        <v>180</v>
      </c>
      <c r="E373" s="92">
        <f>E393</f>
        <v>0</v>
      </c>
      <c r="F373" s="92">
        <f>F393</f>
        <v>0</v>
      </c>
      <c r="G373" s="92">
        <f>G393</f>
        <v>0</v>
      </c>
      <c r="H373" s="92">
        <f>H393</f>
        <v>0</v>
      </c>
      <c r="I373" s="92">
        <f>I393</f>
        <v>0</v>
      </c>
      <c r="J373" s="92">
        <f t="shared" si="92"/>
        <v>0</v>
      </c>
      <c r="K373" s="57"/>
      <c r="L373" s="57"/>
      <c r="M373" s="57"/>
      <c r="N373" s="57"/>
      <c r="O373" s="57"/>
      <c r="P373" s="57"/>
    </row>
    <row r="374" spans="1:16" ht="14.45" customHeight="1" outlineLevel="1" x14ac:dyDescent="0.25">
      <c r="A374" s="147"/>
      <c r="B374" s="135"/>
      <c r="C374" s="133"/>
      <c r="D374" s="86" t="s">
        <v>7</v>
      </c>
      <c r="E374" s="92">
        <f t="shared" ref="E374:I376" si="106">E394</f>
        <v>0</v>
      </c>
      <c r="F374" s="92">
        <f t="shared" si="106"/>
        <v>0</v>
      </c>
      <c r="G374" s="92">
        <f t="shared" si="106"/>
        <v>0</v>
      </c>
      <c r="H374" s="92">
        <f t="shared" si="106"/>
        <v>0</v>
      </c>
      <c r="I374" s="92">
        <f t="shared" si="106"/>
        <v>0</v>
      </c>
      <c r="J374" s="92">
        <f t="shared" si="92"/>
        <v>0</v>
      </c>
      <c r="K374" s="57"/>
      <c r="L374" s="57"/>
      <c r="M374" s="57"/>
      <c r="N374" s="57"/>
      <c r="O374" s="57"/>
      <c r="P374" s="57"/>
    </row>
    <row r="375" spans="1:16" ht="14.45" customHeight="1" outlineLevel="1" x14ac:dyDescent="0.25">
      <c r="A375" s="147"/>
      <c r="B375" s="135"/>
      <c r="C375" s="133"/>
      <c r="D375" s="86" t="s">
        <v>8</v>
      </c>
      <c r="E375" s="92">
        <f t="shared" si="106"/>
        <v>0</v>
      </c>
      <c r="F375" s="92">
        <f t="shared" si="106"/>
        <v>0</v>
      </c>
      <c r="G375" s="92">
        <f t="shared" si="106"/>
        <v>0</v>
      </c>
      <c r="H375" s="92">
        <f t="shared" si="106"/>
        <v>0</v>
      </c>
      <c r="I375" s="92">
        <f t="shared" si="106"/>
        <v>0</v>
      </c>
      <c r="J375" s="92">
        <f t="shared" si="92"/>
        <v>0</v>
      </c>
      <c r="K375" s="57"/>
      <c r="L375" s="57"/>
      <c r="M375" s="57"/>
      <c r="N375" s="57"/>
      <c r="O375" s="57"/>
      <c r="P375" s="57"/>
    </row>
    <row r="376" spans="1:16" ht="13.5" customHeight="1" outlineLevel="1" x14ac:dyDescent="0.25">
      <c r="A376" s="147"/>
      <c r="B376" s="135"/>
      <c r="C376" s="134"/>
      <c r="D376" s="86" t="s">
        <v>9</v>
      </c>
      <c r="E376" s="92">
        <f t="shared" si="106"/>
        <v>0</v>
      </c>
      <c r="F376" s="92">
        <f t="shared" si="106"/>
        <v>0</v>
      </c>
      <c r="G376" s="92">
        <f t="shared" si="106"/>
        <v>0</v>
      </c>
      <c r="H376" s="92">
        <f t="shared" si="106"/>
        <v>0</v>
      </c>
      <c r="I376" s="92">
        <f t="shared" si="106"/>
        <v>0</v>
      </c>
      <c r="J376" s="92">
        <f t="shared" si="92"/>
        <v>0</v>
      </c>
      <c r="K376" s="57"/>
      <c r="L376" s="57"/>
      <c r="M376" s="57"/>
      <c r="N376" s="57"/>
      <c r="O376" s="57"/>
      <c r="P376" s="57"/>
    </row>
    <row r="377" spans="1:16" ht="14.45" customHeight="1" outlineLevel="1" x14ac:dyDescent="0.25">
      <c r="A377" s="147"/>
      <c r="B377" s="135"/>
      <c r="C377" s="135" t="s">
        <v>218</v>
      </c>
      <c r="D377" s="86" t="s">
        <v>6</v>
      </c>
      <c r="E377" s="92">
        <f>SUM(E378:E381)</f>
        <v>0</v>
      </c>
      <c r="F377" s="92">
        <f>SUM(F378:F381)</f>
        <v>0</v>
      </c>
      <c r="G377" s="92">
        <f>SUM(G378:G381)</f>
        <v>0</v>
      </c>
      <c r="H377" s="92">
        <f>SUM(H378:H381)</f>
        <v>0</v>
      </c>
      <c r="I377" s="92">
        <f>SUM(I378:I381)</f>
        <v>0</v>
      </c>
      <c r="J377" s="92">
        <f>E377+F377+G377+H377+I377</f>
        <v>0</v>
      </c>
      <c r="K377" s="57"/>
      <c r="L377" s="57"/>
      <c r="M377" s="57"/>
      <c r="N377" s="57"/>
      <c r="O377" s="57"/>
      <c r="P377" s="57"/>
    </row>
    <row r="378" spans="1:16" ht="14.45" customHeight="1" outlineLevel="1" x14ac:dyDescent="0.25">
      <c r="A378" s="147"/>
      <c r="B378" s="135"/>
      <c r="C378" s="135"/>
      <c r="D378" s="86" t="s">
        <v>180</v>
      </c>
      <c r="E378" s="92">
        <f>E398</f>
        <v>0</v>
      </c>
      <c r="F378" s="92">
        <f>F398</f>
        <v>0</v>
      </c>
      <c r="G378" s="92">
        <f>G398</f>
        <v>0</v>
      </c>
      <c r="H378" s="92">
        <f>H398</f>
        <v>0</v>
      </c>
      <c r="I378" s="92">
        <f>I398</f>
        <v>0</v>
      </c>
      <c r="J378" s="92">
        <f>E378+F378+G378+H378+I378</f>
        <v>0</v>
      </c>
      <c r="K378" s="57"/>
      <c r="L378" s="57"/>
      <c r="M378" s="57"/>
      <c r="N378" s="57"/>
      <c r="O378" s="57"/>
      <c r="P378" s="57"/>
    </row>
    <row r="379" spans="1:16" ht="14.45" customHeight="1" outlineLevel="1" x14ac:dyDescent="0.25">
      <c r="A379" s="147"/>
      <c r="B379" s="135"/>
      <c r="C379" s="135"/>
      <c r="D379" s="86" t="s">
        <v>7</v>
      </c>
      <c r="E379" s="92">
        <f t="shared" ref="E379:I381" si="107">E399</f>
        <v>0</v>
      </c>
      <c r="F379" s="92">
        <f t="shared" si="107"/>
        <v>0</v>
      </c>
      <c r="G379" s="92">
        <f t="shared" si="107"/>
        <v>0</v>
      </c>
      <c r="H379" s="92">
        <f t="shared" si="107"/>
        <v>0</v>
      </c>
      <c r="I379" s="92">
        <f t="shared" si="107"/>
        <v>0</v>
      </c>
      <c r="J379" s="92">
        <f>E379+F379+G379+H379+I379</f>
        <v>0</v>
      </c>
      <c r="K379" s="57"/>
      <c r="L379" s="57"/>
      <c r="M379" s="57"/>
      <c r="N379" s="57"/>
      <c r="O379" s="57"/>
      <c r="P379" s="57"/>
    </row>
    <row r="380" spans="1:16" ht="14.45" customHeight="1" outlineLevel="1" x14ac:dyDescent="0.25">
      <c r="A380" s="147"/>
      <c r="B380" s="135"/>
      <c r="C380" s="135"/>
      <c r="D380" s="86" t="s">
        <v>8</v>
      </c>
      <c r="E380" s="92">
        <f t="shared" si="107"/>
        <v>0</v>
      </c>
      <c r="F380" s="92">
        <f t="shared" si="107"/>
        <v>0</v>
      </c>
      <c r="G380" s="92">
        <f t="shared" si="107"/>
        <v>0</v>
      </c>
      <c r="H380" s="92">
        <f t="shared" si="107"/>
        <v>0</v>
      </c>
      <c r="I380" s="92">
        <f t="shared" si="107"/>
        <v>0</v>
      </c>
      <c r="J380" s="92">
        <f>E380+F380+G380+H380+I380</f>
        <v>0</v>
      </c>
      <c r="K380" s="57"/>
      <c r="L380" s="57"/>
      <c r="M380" s="57"/>
      <c r="N380" s="57"/>
      <c r="O380" s="57"/>
      <c r="P380" s="57"/>
    </row>
    <row r="381" spans="1:16" ht="13.5" customHeight="1" outlineLevel="1" x14ac:dyDescent="0.25">
      <c r="A381" s="147"/>
      <c r="B381" s="135"/>
      <c r="C381" s="135"/>
      <c r="D381" s="86" t="s">
        <v>9</v>
      </c>
      <c r="E381" s="92">
        <f t="shared" si="107"/>
        <v>0</v>
      </c>
      <c r="F381" s="92">
        <f t="shared" si="107"/>
        <v>0</v>
      </c>
      <c r="G381" s="92">
        <f t="shared" si="107"/>
        <v>0</v>
      </c>
      <c r="H381" s="92">
        <f t="shared" si="107"/>
        <v>0</v>
      </c>
      <c r="I381" s="92">
        <f t="shared" si="107"/>
        <v>0</v>
      </c>
      <c r="J381" s="92">
        <f>E381+F381+G381+H381+I381</f>
        <v>0</v>
      </c>
      <c r="K381" s="57"/>
      <c r="L381" s="57"/>
      <c r="M381" s="57"/>
      <c r="N381" s="57"/>
      <c r="O381" s="57"/>
      <c r="P381" s="57"/>
    </row>
    <row r="382" spans="1:16" ht="14.45" customHeight="1" outlineLevel="1" x14ac:dyDescent="0.25">
      <c r="A382" s="147"/>
      <c r="B382" s="135"/>
      <c r="C382" s="135" t="s">
        <v>51</v>
      </c>
      <c r="D382" s="86" t="s">
        <v>6</v>
      </c>
      <c r="E382" s="92">
        <f>SUM(E383:E386)</f>
        <v>0</v>
      </c>
      <c r="F382" s="93">
        <f>SUM(F383:F386)</f>
        <v>0</v>
      </c>
      <c r="G382" s="92">
        <f>SUM(G383:G386)</f>
        <v>0</v>
      </c>
      <c r="H382" s="92">
        <f>SUM(H383:H386)</f>
        <v>0</v>
      </c>
      <c r="I382" s="92">
        <f>SUM(I383:I386)</f>
        <v>0</v>
      </c>
      <c r="J382" s="92">
        <f t="shared" si="92"/>
        <v>0</v>
      </c>
      <c r="K382" s="57"/>
      <c r="L382" s="57"/>
      <c r="M382" s="57"/>
      <c r="N382" s="57"/>
      <c r="O382" s="57"/>
      <c r="P382" s="57"/>
    </row>
    <row r="383" spans="1:16" ht="14.45" customHeight="1" outlineLevel="1" x14ac:dyDescent="0.25">
      <c r="A383" s="147"/>
      <c r="B383" s="135"/>
      <c r="C383" s="135"/>
      <c r="D383" s="86" t="s">
        <v>180</v>
      </c>
      <c r="E383" s="92">
        <f>E368+E373+E378</f>
        <v>0</v>
      </c>
      <c r="F383" s="92">
        <f>F368+F373+F378</f>
        <v>0</v>
      </c>
      <c r="G383" s="92">
        <f>G368+G373+G378</f>
        <v>0</v>
      </c>
      <c r="H383" s="92">
        <f>H368+H373+H378</f>
        <v>0</v>
      </c>
      <c r="I383" s="92">
        <f>I368+I373+I378</f>
        <v>0</v>
      </c>
      <c r="J383" s="92">
        <f t="shared" ref="J383:J440" si="108">E383+F383+G383+H383+I383</f>
        <v>0</v>
      </c>
      <c r="K383" s="57"/>
      <c r="L383" s="57"/>
      <c r="M383" s="57"/>
      <c r="N383" s="57"/>
      <c r="O383" s="57"/>
      <c r="P383" s="57"/>
    </row>
    <row r="384" spans="1:16" ht="14.45" customHeight="1" outlineLevel="1" x14ac:dyDescent="0.25">
      <c r="A384" s="147"/>
      <c r="B384" s="135"/>
      <c r="C384" s="135"/>
      <c r="D384" s="86" t="s">
        <v>7</v>
      </c>
      <c r="E384" s="92">
        <f t="shared" ref="E384:I386" si="109">E369+E374+E379</f>
        <v>0</v>
      </c>
      <c r="F384" s="92">
        <f t="shared" si="109"/>
        <v>0</v>
      </c>
      <c r="G384" s="92">
        <f t="shared" si="109"/>
        <v>0</v>
      </c>
      <c r="H384" s="92">
        <f t="shared" si="109"/>
        <v>0</v>
      </c>
      <c r="I384" s="92">
        <f t="shared" si="109"/>
        <v>0</v>
      </c>
      <c r="J384" s="92">
        <f t="shared" si="108"/>
        <v>0</v>
      </c>
      <c r="K384" s="57"/>
      <c r="L384" s="57"/>
      <c r="M384" s="57"/>
      <c r="N384" s="57"/>
      <c r="O384" s="57"/>
      <c r="P384" s="57"/>
    </row>
    <row r="385" spans="1:16" ht="14.45" customHeight="1" outlineLevel="1" x14ac:dyDescent="0.25">
      <c r="A385" s="147"/>
      <c r="B385" s="135"/>
      <c r="C385" s="135"/>
      <c r="D385" s="86" t="s">
        <v>8</v>
      </c>
      <c r="E385" s="92">
        <f t="shared" si="109"/>
        <v>0</v>
      </c>
      <c r="F385" s="92">
        <f t="shared" si="109"/>
        <v>0</v>
      </c>
      <c r="G385" s="92">
        <f t="shared" si="109"/>
        <v>0</v>
      </c>
      <c r="H385" s="92">
        <f t="shared" si="109"/>
        <v>0</v>
      </c>
      <c r="I385" s="92">
        <f t="shared" si="109"/>
        <v>0</v>
      </c>
      <c r="J385" s="92">
        <f t="shared" si="108"/>
        <v>0</v>
      </c>
      <c r="K385" s="57"/>
      <c r="L385" s="57"/>
      <c r="M385" s="57"/>
      <c r="N385" s="57"/>
      <c r="O385" s="57"/>
      <c r="P385" s="57"/>
    </row>
    <row r="386" spans="1:16" ht="14.45" customHeight="1" outlineLevel="1" x14ac:dyDescent="0.25">
      <c r="A386" s="147"/>
      <c r="B386" s="135"/>
      <c r="C386" s="135"/>
      <c r="D386" s="86" t="s">
        <v>9</v>
      </c>
      <c r="E386" s="92">
        <f t="shared" si="109"/>
        <v>0</v>
      </c>
      <c r="F386" s="92">
        <f t="shared" si="109"/>
        <v>0</v>
      </c>
      <c r="G386" s="92">
        <f t="shared" si="109"/>
        <v>0</v>
      </c>
      <c r="H386" s="92">
        <f t="shared" si="109"/>
        <v>0</v>
      </c>
      <c r="I386" s="92">
        <f t="shared" si="109"/>
        <v>0</v>
      </c>
      <c r="J386" s="92">
        <f t="shared" si="108"/>
        <v>0</v>
      </c>
      <c r="K386" s="57"/>
      <c r="L386" s="57"/>
      <c r="M386" s="57"/>
      <c r="N386" s="57"/>
      <c r="O386" s="57"/>
      <c r="P386" s="57"/>
    </row>
    <row r="387" spans="1:16" ht="14.45" customHeight="1" outlineLevel="1" x14ac:dyDescent="0.25">
      <c r="A387" s="147" t="s">
        <v>125</v>
      </c>
      <c r="B387" s="135" t="s">
        <v>62</v>
      </c>
      <c r="C387" s="135" t="s">
        <v>161</v>
      </c>
      <c r="D387" s="86" t="s">
        <v>6</v>
      </c>
      <c r="E387" s="92">
        <f>SUM(E388:E391)</f>
        <v>0</v>
      </c>
      <c r="F387" s="93">
        <f>SUM(F388:F391)</f>
        <v>0</v>
      </c>
      <c r="G387" s="92">
        <f>SUM(G388:G391)</f>
        <v>0</v>
      </c>
      <c r="H387" s="92">
        <f>SUM(H388:H391)</f>
        <v>0</v>
      </c>
      <c r="I387" s="92">
        <f>SUM(I388:I391)</f>
        <v>0</v>
      </c>
      <c r="J387" s="92">
        <f t="shared" si="108"/>
        <v>0</v>
      </c>
      <c r="K387" s="57"/>
      <c r="L387" s="57"/>
      <c r="M387" s="57"/>
      <c r="N387" s="57"/>
      <c r="O387" s="57"/>
      <c r="P387" s="57"/>
    </row>
    <row r="388" spans="1:16" ht="14.45" customHeight="1" outlineLevel="1" x14ac:dyDescent="0.25">
      <c r="A388" s="147"/>
      <c r="B388" s="135"/>
      <c r="C388" s="135"/>
      <c r="D388" s="86" t="s">
        <v>180</v>
      </c>
      <c r="E388" s="94">
        <v>0</v>
      </c>
      <c r="F388" s="95">
        <v>0</v>
      </c>
      <c r="G388" s="94">
        <v>0</v>
      </c>
      <c r="H388" s="94">
        <v>0</v>
      </c>
      <c r="I388" s="94">
        <v>0</v>
      </c>
      <c r="J388" s="92">
        <f t="shared" si="108"/>
        <v>0</v>
      </c>
      <c r="K388" s="57"/>
      <c r="L388" s="57"/>
      <c r="M388" s="57"/>
      <c r="N388" s="57"/>
      <c r="O388" s="57"/>
      <c r="P388" s="57"/>
    </row>
    <row r="389" spans="1:16" ht="14.45" customHeight="1" outlineLevel="1" x14ac:dyDescent="0.25">
      <c r="A389" s="147"/>
      <c r="B389" s="135"/>
      <c r="C389" s="135"/>
      <c r="D389" s="86" t="s">
        <v>7</v>
      </c>
      <c r="E389" s="94">
        <v>0</v>
      </c>
      <c r="F389" s="95">
        <v>0</v>
      </c>
      <c r="G389" s="94">
        <v>0</v>
      </c>
      <c r="H389" s="94">
        <v>0</v>
      </c>
      <c r="I389" s="94">
        <v>0</v>
      </c>
      <c r="J389" s="92">
        <f t="shared" si="108"/>
        <v>0</v>
      </c>
      <c r="K389" s="57"/>
      <c r="L389" s="57"/>
      <c r="M389" s="57"/>
      <c r="N389" s="57"/>
      <c r="O389" s="57"/>
      <c r="P389" s="57"/>
    </row>
    <row r="390" spans="1:16" ht="14.45" customHeight="1" outlineLevel="1" x14ac:dyDescent="0.25">
      <c r="A390" s="147"/>
      <c r="B390" s="135"/>
      <c r="C390" s="135"/>
      <c r="D390" s="86" t="s">
        <v>8</v>
      </c>
      <c r="E390" s="94">
        <v>0</v>
      </c>
      <c r="F390" s="95">
        <v>0</v>
      </c>
      <c r="G390" s="94">
        <v>0</v>
      </c>
      <c r="H390" s="94">
        <v>0</v>
      </c>
      <c r="I390" s="94">
        <v>0</v>
      </c>
      <c r="J390" s="92">
        <f t="shared" si="108"/>
        <v>0</v>
      </c>
      <c r="K390" s="57"/>
      <c r="L390" s="57"/>
      <c r="M390" s="57"/>
      <c r="N390" s="57"/>
      <c r="O390" s="57"/>
      <c r="P390" s="57"/>
    </row>
    <row r="391" spans="1:16" ht="15.75" outlineLevel="1" x14ac:dyDescent="0.25">
      <c r="A391" s="147"/>
      <c r="B391" s="135"/>
      <c r="C391" s="135"/>
      <c r="D391" s="86" t="s">
        <v>9</v>
      </c>
      <c r="E391" s="94">
        <v>0</v>
      </c>
      <c r="F391" s="95">
        <v>0</v>
      </c>
      <c r="G391" s="94">
        <v>0</v>
      </c>
      <c r="H391" s="94">
        <v>0</v>
      </c>
      <c r="I391" s="94">
        <v>0</v>
      </c>
      <c r="J391" s="92">
        <f t="shared" si="108"/>
        <v>0</v>
      </c>
      <c r="K391" s="57"/>
      <c r="L391" s="57"/>
      <c r="M391" s="57"/>
      <c r="N391" s="57"/>
      <c r="O391" s="57"/>
      <c r="P391" s="57"/>
    </row>
    <row r="392" spans="1:16" ht="14.45" customHeight="1" outlineLevel="1" x14ac:dyDescent="0.25">
      <c r="A392" s="147"/>
      <c r="B392" s="135"/>
      <c r="C392" s="135" t="s">
        <v>61</v>
      </c>
      <c r="D392" s="86" t="s">
        <v>6</v>
      </c>
      <c r="E392" s="92">
        <f>SUM(E393:E396)</f>
        <v>0</v>
      </c>
      <c r="F392" s="93">
        <f>SUM(F393:F396)</f>
        <v>0</v>
      </c>
      <c r="G392" s="92">
        <f>SUM(G393:G396)</f>
        <v>0</v>
      </c>
      <c r="H392" s="92">
        <f>SUM(H393:H396)</f>
        <v>0</v>
      </c>
      <c r="I392" s="92">
        <f>SUM(I393:I396)</f>
        <v>0</v>
      </c>
      <c r="J392" s="92">
        <f t="shared" si="108"/>
        <v>0</v>
      </c>
      <c r="K392" s="57"/>
      <c r="L392" s="57"/>
      <c r="M392" s="57"/>
      <c r="N392" s="57"/>
      <c r="O392" s="57"/>
      <c r="P392" s="57"/>
    </row>
    <row r="393" spans="1:16" ht="14.45" customHeight="1" outlineLevel="1" x14ac:dyDescent="0.25">
      <c r="A393" s="147"/>
      <c r="B393" s="135"/>
      <c r="C393" s="135"/>
      <c r="D393" s="86" t="s">
        <v>180</v>
      </c>
      <c r="E393" s="94">
        <v>0</v>
      </c>
      <c r="F393" s="95">
        <v>0</v>
      </c>
      <c r="G393" s="94">
        <v>0</v>
      </c>
      <c r="H393" s="94">
        <v>0</v>
      </c>
      <c r="I393" s="94">
        <v>0</v>
      </c>
      <c r="J393" s="92">
        <f t="shared" si="108"/>
        <v>0</v>
      </c>
      <c r="K393" s="57"/>
      <c r="L393" s="57"/>
      <c r="M393" s="57"/>
      <c r="N393" s="57"/>
      <c r="O393" s="57"/>
      <c r="P393" s="57"/>
    </row>
    <row r="394" spans="1:16" ht="14.45" customHeight="1" outlineLevel="1" x14ac:dyDescent="0.25">
      <c r="A394" s="147"/>
      <c r="B394" s="135"/>
      <c r="C394" s="135"/>
      <c r="D394" s="86" t="s">
        <v>7</v>
      </c>
      <c r="E394" s="94">
        <v>0</v>
      </c>
      <c r="F394" s="95">
        <v>0</v>
      </c>
      <c r="G394" s="94">
        <v>0</v>
      </c>
      <c r="H394" s="94">
        <v>0</v>
      </c>
      <c r="I394" s="94">
        <v>0</v>
      </c>
      <c r="J394" s="92">
        <f t="shared" si="108"/>
        <v>0</v>
      </c>
      <c r="K394" s="57"/>
      <c r="L394" s="57"/>
      <c r="M394" s="57"/>
      <c r="N394" s="57"/>
      <c r="O394" s="57"/>
      <c r="P394" s="57"/>
    </row>
    <row r="395" spans="1:16" ht="14.45" customHeight="1" outlineLevel="1" x14ac:dyDescent="0.25">
      <c r="A395" s="147"/>
      <c r="B395" s="135"/>
      <c r="C395" s="135"/>
      <c r="D395" s="86" t="s">
        <v>8</v>
      </c>
      <c r="E395" s="94">
        <v>0</v>
      </c>
      <c r="F395" s="95">
        <v>0</v>
      </c>
      <c r="G395" s="94">
        <v>0</v>
      </c>
      <c r="H395" s="94">
        <v>0</v>
      </c>
      <c r="I395" s="94">
        <v>0</v>
      </c>
      <c r="J395" s="92">
        <f t="shared" si="108"/>
        <v>0</v>
      </c>
      <c r="K395" s="57"/>
      <c r="L395" s="57"/>
      <c r="M395" s="57"/>
      <c r="N395" s="57"/>
      <c r="O395" s="57"/>
      <c r="P395" s="57"/>
    </row>
    <row r="396" spans="1:16" ht="12.75" customHeight="1" outlineLevel="1" x14ac:dyDescent="0.25">
      <c r="A396" s="147"/>
      <c r="B396" s="135"/>
      <c r="C396" s="135"/>
      <c r="D396" s="86" t="s">
        <v>9</v>
      </c>
      <c r="E396" s="94">
        <v>0</v>
      </c>
      <c r="F396" s="95">
        <v>0</v>
      </c>
      <c r="G396" s="94">
        <v>0</v>
      </c>
      <c r="H396" s="94">
        <v>0</v>
      </c>
      <c r="I396" s="94">
        <v>0</v>
      </c>
      <c r="J396" s="92">
        <f t="shared" si="108"/>
        <v>0</v>
      </c>
      <c r="K396" s="57"/>
      <c r="L396" s="57"/>
      <c r="M396" s="57"/>
      <c r="N396" s="57"/>
      <c r="O396" s="57"/>
      <c r="P396" s="57"/>
    </row>
    <row r="397" spans="1:16" ht="14.45" customHeight="1" outlineLevel="1" x14ac:dyDescent="0.25">
      <c r="A397" s="147"/>
      <c r="B397" s="135"/>
      <c r="C397" s="135" t="s">
        <v>218</v>
      </c>
      <c r="D397" s="86" t="s">
        <v>6</v>
      </c>
      <c r="E397" s="92">
        <f>SUM(E398:E401)</f>
        <v>0</v>
      </c>
      <c r="F397" s="93">
        <f>SUM(F398:F401)</f>
        <v>0</v>
      </c>
      <c r="G397" s="92">
        <f>SUM(G398:G401)</f>
        <v>0</v>
      </c>
      <c r="H397" s="92">
        <f>SUM(H398:H401)</f>
        <v>0</v>
      </c>
      <c r="I397" s="92">
        <f>SUM(I398:I401)</f>
        <v>0</v>
      </c>
      <c r="J397" s="92">
        <f>E397+F397+G397+H397+I397</f>
        <v>0</v>
      </c>
      <c r="K397" s="57"/>
      <c r="L397" s="57"/>
      <c r="M397" s="57"/>
      <c r="N397" s="57"/>
      <c r="O397" s="57"/>
      <c r="P397" s="57"/>
    </row>
    <row r="398" spans="1:16" ht="14.45" customHeight="1" outlineLevel="1" x14ac:dyDescent="0.25">
      <c r="A398" s="147"/>
      <c r="B398" s="135"/>
      <c r="C398" s="135"/>
      <c r="D398" s="86" t="s">
        <v>180</v>
      </c>
      <c r="E398" s="94">
        <v>0</v>
      </c>
      <c r="F398" s="95">
        <v>0</v>
      </c>
      <c r="G398" s="94">
        <v>0</v>
      </c>
      <c r="H398" s="94">
        <v>0</v>
      </c>
      <c r="I398" s="94">
        <v>0</v>
      </c>
      <c r="J398" s="92">
        <f>E398+F398+G398+H398+I398</f>
        <v>0</v>
      </c>
      <c r="K398" s="57"/>
      <c r="L398" s="57"/>
      <c r="M398" s="57"/>
      <c r="N398" s="57"/>
      <c r="O398" s="57"/>
      <c r="P398" s="57"/>
    </row>
    <row r="399" spans="1:16" ht="14.45" customHeight="1" outlineLevel="1" x14ac:dyDescent="0.25">
      <c r="A399" s="147"/>
      <c r="B399" s="135"/>
      <c r="C399" s="135"/>
      <c r="D399" s="86" t="s">
        <v>7</v>
      </c>
      <c r="E399" s="94">
        <v>0</v>
      </c>
      <c r="F399" s="95">
        <v>0</v>
      </c>
      <c r="G399" s="94">
        <v>0</v>
      </c>
      <c r="H399" s="94">
        <v>0</v>
      </c>
      <c r="I399" s="94">
        <v>0</v>
      </c>
      <c r="J399" s="92">
        <f>E399+F399+G399+H399+I399</f>
        <v>0</v>
      </c>
      <c r="K399" s="57"/>
      <c r="L399" s="57"/>
      <c r="M399" s="57"/>
      <c r="N399" s="57"/>
      <c r="O399" s="57"/>
      <c r="P399" s="57"/>
    </row>
    <row r="400" spans="1:16" ht="14.45" customHeight="1" outlineLevel="1" x14ac:dyDescent="0.25">
      <c r="A400" s="147"/>
      <c r="B400" s="135"/>
      <c r="C400" s="135"/>
      <c r="D400" s="86" t="s">
        <v>8</v>
      </c>
      <c r="E400" s="94">
        <v>0</v>
      </c>
      <c r="F400" s="95">
        <v>0</v>
      </c>
      <c r="G400" s="94">
        <v>0</v>
      </c>
      <c r="H400" s="94">
        <v>0</v>
      </c>
      <c r="I400" s="94">
        <v>0</v>
      </c>
      <c r="J400" s="92">
        <f>E400+F400+G400+H400+I400</f>
        <v>0</v>
      </c>
      <c r="K400" s="57"/>
      <c r="L400" s="57"/>
      <c r="M400" s="57"/>
      <c r="N400" s="57"/>
      <c r="O400" s="57"/>
      <c r="P400" s="57"/>
    </row>
    <row r="401" spans="1:16" ht="12.75" customHeight="1" outlineLevel="1" x14ac:dyDescent="0.25">
      <c r="A401" s="147"/>
      <c r="B401" s="135"/>
      <c r="C401" s="135"/>
      <c r="D401" s="86" t="s">
        <v>9</v>
      </c>
      <c r="E401" s="94">
        <v>0</v>
      </c>
      <c r="F401" s="95">
        <v>0</v>
      </c>
      <c r="G401" s="94">
        <v>0</v>
      </c>
      <c r="H401" s="94">
        <v>0</v>
      </c>
      <c r="I401" s="94">
        <v>0</v>
      </c>
      <c r="J401" s="92">
        <f>E401+F401+G401+H401+I401</f>
        <v>0</v>
      </c>
      <c r="K401" s="57"/>
      <c r="L401" s="57"/>
      <c r="M401" s="57"/>
      <c r="N401" s="57"/>
      <c r="O401" s="57"/>
      <c r="P401" s="57"/>
    </row>
    <row r="402" spans="1:16" ht="14.45" customHeight="1" outlineLevel="1" x14ac:dyDescent="0.25">
      <c r="A402" s="147"/>
      <c r="B402" s="135"/>
      <c r="C402" s="135" t="s">
        <v>51</v>
      </c>
      <c r="D402" s="86" t="s">
        <v>6</v>
      </c>
      <c r="E402" s="92">
        <f>SUM(E403:E406)</f>
        <v>0</v>
      </c>
      <c r="F402" s="93">
        <f>SUM(F403:F406)</f>
        <v>0</v>
      </c>
      <c r="G402" s="92">
        <f>SUM(G403:G406)</f>
        <v>0</v>
      </c>
      <c r="H402" s="92">
        <f>SUM(H403:H406)</f>
        <v>0</v>
      </c>
      <c r="I402" s="92">
        <f>SUM(I403:I406)</f>
        <v>0</v>
      </c>
      <c r="J402" s="92">
        <f t="shared" si="108"/>
        <v>0</v>
      </c>
      <c r="K402" s="57"/>
      <c r="L402" s="57"/>
      <c r="M402" s="57"/>
      <c r="N402" s="57"/>
      <c r="O402" s="57"/>
      <c r="P402" s="57"/>
    </row>
    <row r="403" spans="1:16" ht="14.45" customHeight="1" outlineLevel="1" x14ac:dyDescent="0.25">
      <c r="A403" s="147"/>
      <c r="B403" s="135"/>
      <c r="C403" s="135"/>
      <c r="D403" s="86" t="s">
        <v>180</v>
      </c>
      <c r="E403" s="92">
        <f>E388+E393+E398</f>
        <v>0</v>
      </c>
      <c r="F403" s="92">
        <f>F388+F393+F398</f>
        <v>0</v>
      </c>
      <c r="G403" s="92">
        <f>G388+G393+G398</f>
        <v>0</v>
      </c>
      <c r="H403" s="92">
        <f>H388+H393+H398</f>
        <v>0</v>
      </c>
      <c r="I403" s="92">
        <f>I388+I393+I398</f>
        <v>0</v>
      </c>
      <c r="J403" s="92">
        <f t="shared" si="108"/>
        <v>0</v>
      </c>
      <c r="K403" s="57"/>
      <c r="L403" s="57"/>
      <c r="M403" s="57"/>
      <c r="N403" s="57"/>
      <c r="O403" s="57"/>
      <c r="P403" s="57"/>
    </row>
    <row r="404" spans="1:16" ht="14.45" customHeight="1" outlineLevel="1" x14ac:dyDescent="0.25">
      <c r="A404" s="147"/>
      <c r="B404" s="135"/>
      <c r="C404" s="135"/>
      <c r="D404" s="86" t="s">
        <v>7</v>
      </c>
      <c r="E404" s="92">
        <f t="shared" ref="E404:I406" si="110">E389+E394+E399</f>
        <v>0</v>
      </c>
      <c r="F404" s="92">
        <f t="shared" si="110"/>
        <v>0</v>
      </c>
      <c r="G404" s="92">
        <f t="shared" si="110"/>
        <v>0</v>
      </c>
      <c r="H404" s="92">
        <f t="shared" si="110"/>
        <v>0</v>
      </c>
      <c r="I404" s="92">
        <f t="shared" si="110"/>
        <v>0</v>
      </c>
      <c r="J404" s="92">
        <f t="shared" si="108"/>
        <v>0</v>
      </c>
      <c r="K404" s="57"/>
      <c r="L404" s="57"/>
      <c r="M404" s="57"/>
      <c r="N404" s="57"/>
      <c r="O404" s="57"/>
      <c r="P404" s="57"/>
    </row>
    <row r="405" spans="1:16" ht="14.45" customHeight="1" outlineLevel="1" x14ac:dyDescent="0.25">
      <c r="A405" s="147"/>
      <c r="B405" s="135"/>
      <c r="C405" s="135"/>
      <c r="D405" s="86" t="s">
        <v>8</v>
      </c>
      <c r="E405" s="92">
        <f t="shared" si="110"/>
        <v>0</v>
      </c>
      <c r="F405" s="92">
        <f t="shared" si="110"/>
        <v>0</v>
      </c>
      <c r="G405" s="92">
        <f t="shared" si="110"/>
        <v>0</v>
      </c>
      <c r="H405" s="92">
        <f t="shared" si="110"/>
        <v>0</v>
      </c>
      <c r="I405" s="92">
        <f t="shared" si="110"/>
        <v>0</v>
      </c>
      <c r="J405" s="92">
        <f t="shared" si="108"/>
        <v>0</v>
      </c>
      <c r="K405" s="57"/>
      <c r="L405" s="57"/>
      <c r="M405" s="57"/>
      <c r="N405" s="57"/>
      <c r="O405" s="57"/>
      <c r="P405" s="57"/>
    </row>
    <row r="406" spans="1:16" ht="14.45" customHeight="1" outlineLevel="1" x14ac:dyDescent="0.25">
      <c r="A406" s="147"/>
      <c r="B406" s="135"/>
      <c r="C406" s="135"/>
      <c r="D406" s="86" t="s">
        <v>9</v>
      </c>
      <c r="E406" s="92">
        <f t="shared" si="110"/>
        <v>0</v>
      </c>
      <c r="F406" s="92">
        <f t="shared" si="110"/>
        <v>0</v>
      </c>
      <c r="G406" s="92">
        <f t="shared" si="110"/>
        <v>0</v>
      </c>
      <c r="H406" s="92">
        <f t="shared" si="110"/>
        <v>0</v>
      </c>
      <c r="I406" s="92">
        <f t="shared" si="110"/>
        <v>0</v>
      </c>
      <c r="J406" s="92">
        <f t="shared" si="108"/>
        <v>0</v>
      </c>
      <c r="K406" s="57"/>
      <c r="L406" s="57"/>
      <c r="M406" s="57"/>
      <c r="N406" s="57"/>
      <c r="O406" s="57"/>
      <c r="P406" s="57"/>
    </row>
    <row r="407" spans="1:16" ht="14.45" customHeight="1" outlineLevel="1" x14ac:dyDescent="0.25">
      <c r="A407" s="139" t="s">
        <v>124</v>
      </c>
      <c r="B407" s="135" t="s">
        <v>187</v>
      </c>
      <c r="C407" s="135" t="s">
        <v>161</v>
      </c>
      <c r="D407" s="86" t="s">
        <v>6</v>
      </c>
      <c r="E407" s="92">
        <f>SUM(E408:E411)</f>
        <v>10</v>
      </c>
      <c r="F407" s="93">
        <f>SUM(F408:F411)</f>
        <v>10</v>
      </c>
      <c r="G407" s="92">
        <f>SUM(G408:G411)</f>
        <v>10</v>
      </c>
      <c r="H407" s="92">
        <f>SUM(H408:H411)</f>
        <v>10</v>
      </c>
      <c r="I407" s="92">
        <f>SUM(I408:I411)</f>
        <v>10</v>
      </c>
      <c r="J407" s="92">
        <f t="shared" si="108"/>
        <v>50</v>
      </c>
      <c r="K407" s="57"/>
      <c r="L407" s="57"/>
      <c r="M407" s="57"/>
      <c r="N407" s="57"/>
      <c r="O407" s="57"/>
      <c r="P407" s="57"/>
    </row>
    <row r="408" spans="1:16" ht="14.45" customHeight="1" outlineLevel="1" x14ac:dyDescent="0.25">
      <c r="A408" s="139"/>
      <c r="B408" s="135"/>
      <c r="C408" s="135"/>
      <c r="D408" s="86" t="s">
        <v>180</v>
      </c>
      <c r="E408" s="92">
        <f>E423</f>
        <v>10</v>
      </c>
      <c r="F408" s="92">
        <f>F423</f>
        <v>10</v>
      </c>
      <c r="G408" s="92">
        <f>G423</f>
        <v>10</v>
      </c>
      <c r="H408" s="92">
        <f>H423</f>
        <v>10</v>
      </c>
      <c r="I408" s="92">
        <f>I423</f>
        <v>10</v>
      </c>
      <c r="J408" s="92">
        <f t="shared" si="108"/>
        <v>50</v>
      </c>
      <c r="K408" s="57"/>
      <c r="L408" s="57"/>
      <c r="M408" s="57"/>
      <c r="N408" s="57"/>
      <c r="O408" s="57"/>
      <c r="P408" s="57"/>
    </row>
    <row r="409" spans="1:16" ht="14.45" customHeight="1" outlineLevel="1" x14ac:dyDescent="0.25">
      <c r="A409" s="139"/>
      <c r="B409" s="135"/>
      <c r="C409" s="135"/>
      <c r="D409" s="86" t="s">
        <v>7</v>
      </c>
      <c r="E409" s="92">
        <f t="shared" ref="E409:I411" si="111">E424</f>
        <v>0</v>
      </c>
      <c r="F409" s="92">
        <f t="shared" si="111"/>
        <v>0</v>
      </c>
      <c r="G409" s="92">
        <f t="shared" si="111"/>
        <v>0</v>
      </c>
      <c r="H409" s="92">
        <f t="shared" si="111"/>
        <v>0</v>
      </c>
      <c r="I409" s="92">
        <f t="shared" si="111"/>
        <v>0</v>
      </c>
      <c r="J409" s="92">
        <f t="shared" si="108"/>
        <v>0</v>
      </c>
      <c r="K409" s="57"/>
      <c r="L409" s="57"/>
      <c r="M409" s="57"/>
      <c r="N409" s="57"/>
      <c r="O409" s="57"/>
      <c r="P409" s="57"/>
    </row>
    <row r="410" spans="1:16" ht="14.45" customHeight="1" outlineLevel="1" x14ac:dyDescent="0.25">
      <c r="A410" s="139"/>
      <c r="B410" s="135"/>
      <c r="C410" s="135"/>
      <c r="D410" s="86" t="s">
        <v>8</v>
      </c>
      <c r="E410" s="92">
        <f t="shared" si="111"/>
        <v>0</v>
      </c>
      <c r="F410" s="92">
        <f t="shared" si="111"/>
        <v>0</v>
      </c>
      <c r="G410" s="92">
        <f t="shared" si="111"/>
        <v>0</v>
      </c>
      <c r="H410" s="92">
        <f t="shared" si="111"/>
        <v>0</v>
      </c>
      <c r="I410" s="92">
        <f t="shared" si="111"/>
        <v>0</v>
      </c>
      <c r="J410" s="92">
        <f t="shared" si="108"/>
        <v>0</v>
      </c>
      <c r="K410" s="57"/>
      <c r="L410" s="57"/>
      <c r="M410" s="57"/>
      <c r="N410" s="57"/>
      <c r="O410" s="57"/>
      <c r="P410" s="57"/>
    </row>
    <row r="411" spans="1:16" ht="15.75" outlineLevel="1" x14ac:dyDescent="0.25">
      <c r="A411" s="139"/>
      <c r="B411" s="135"/>
      <c r="C411" s="135"/>
      <c r="D411" s="86" t="s">
        <v>9</v>
      </c>
      <c r="E411" s="92">
        <f t="shared" si="111"/>
        <v>0</v>
      </c>
      <c r="F411" s="92">
        <f t="shared" si="111"/>
        <v>0</v>
      </c>
      <c r="G411" s="92">
        <f t="shared" si="111"/>
        <v>0</v>
      </c>
      <c r="H411" s="92">
        <f t="shared" si="111"/>
        <v>0</v>
      </c>
      <c r="I411" s="92">
        <f t="shared" si="111"/>
        <v>0</v>
      </c>
      <c r="J411" s="92">
        <f t="shared" si="108"/>
        <v>0</v>
      </c>
      <c r="K411" s="57"/>
      <c r="L411" s="57"/>
      <c r="M411" s="57"/>
      <c r="N411" s="57"/>
      <c r="O411" s="57"/>
      <c r="P411" s="57"/>
    </row>
    <row r="412" spans="1:16" ht="14.45" customHeight="1" outlineLevel="1" x14ac:dyDescent="0.25">
      <c r="A412" s="139"/>
      <c r="B412" s="135"/>
      <c r="C412" s="135" t="s">
        <v>64</v>
      </c>
      <c r="D412" s="86" t="s">
        <v>6</v>
      </c>
      <c r="E412" s="92">
        <f>SUM(E413:E416)</f>
        <v>0</v>
      </c>
      <c r="F412" s="93">
        <f>SUM(F413:F416)</f>
        <v>0</v>
      </c>
      <c r="G412" s="92">
        <f>SUM(G413:G416)</f>
        <v>0</v>
      </c>
      <c r="H412" s="92">
        <f>SUM(H413:H416)</f>
        <v>0</v>
      </c>
      <c r="I412" s="92">
        <f>SUM(I413:I416)</f>
        <v>0</v>
      </c>
      <c r="J412" s="92">
        <f t="shared" si="108"/>
        <v>0</v>
      </c>
      <c r="K412" s="57"/>
      <c r="L412" s="57"/>
      <c r="M412" s="57"/>
      <c r="N412" s="57"/>
      <c r="O412" s="57"/>
      <c r="P412" s="57"/>
    </row>
    <row r="413" spans="1:16" ht="14.45" customHeight="1" outlineLevel="1" x14ac:dyDescent="0.25">
      <c r="A413" s="139"/>
      <c r="B413" s="135"/>
      <c r="C413" s="135"/>
      <c r="D413" s="86" t="s">
        <v>180</v>
      </c>
      <c r="E413" s="92">
        <f>E428</f>
        <v>0</v>
      </c>
      <c r="F413" s="92">
        <f>F428</f>
        <v>0</v>
      </c>
      <c r="G413" s="92">
        <f>G428</f>
        <v>0</v>
      </c>
      <c r="H413" s="92">
        <f>H428</f>
        <v>0</v>
      </c>
      <c r="I413" s="92">
        <f>I428</f>
        <v>0</v>
      </c>
      <c r="J413" s="92">
        <f t="shared" si="108"/>
        <v>0</v>
      </c>
      <c r="K413" s="57"/>
      <c r="L413" s="57"/>
      <c r="M413" s="57"/>
      <c r="N413" s="57"/>
      <c r="O413" s="57"/>
      <c r="P413" s="57"/>
    </row>
    <row r="414" spans="1:16" ht="14.45" customHeight="1" outlineLevel="1" x14ac:dyDescent="0.25">
      <c r="A414" s="139"/>
      <c r="B414" s="135"/>
      <c r="C414" s="135"/>
      <c r="D414" s="86" t="s">
        <v>7</v>
      </c>
      <c r="E414" s="92">
        <f t="shared" ref="E414:I416" si="112">E429</f>
        <v>0</v>
      </c>
      <c r="F414" s="92">
        <f t="shared" si="112"/>
        <v>0</v>
      </c>
      <c r="G414" s="92">
        <f t="shared" si="112"/>
        <v>0</v>
      </c>
      <c r="H414" s="92">
        <f t="shared" si="112"/>
        <v>0</v>
      </c>
      <c r="I414" s="92">
        <f t="shared" si="112"/>
        <v>0</v>
      </c>
      <c r="J414" s="92">
        <f t="shared" si="108"/>
        <v>0</v>
      </c>
      <c r="K414" s="57"/>
      <c r="L414" s="57"/>
      <c r="M414" s="57"/>
      <c r="N414" s="57"/>
      <c r="O414" s="57"/>
      <c r="P414" s="57"/>
    </row>
    <row r="415" spans="1:16" ht="14.25" customHeight="1" outlineLevel="1" x14ac:dyDescent="0.25">
      <c r="A415" s="139"/>
      <c r="B415" s="135"/>
      <c r="C415" s="135"/>
      <c r="D415" s="86" t="s">
        <v>8</v>
      </c>
      <c r="E415" s="92">
        <f t="shared" si="112"/>
        <v>0</v>
      </c>
      <c r="F415" s="92">
        <f t="shared" si="112"/>
        <v>0</v>
      </c>
      <c r="G415" s="92">
        <f t="shared" si="112"/>
        <v>0</v>
      </c>
      <c r="H415" s="92">
        <f t="shared" si="112"/>
        <v>0</v>
      </c>
      <c r="I415" s="92">
        <f t="shared" si="112"/>
        <v>0</v>
      </c>
      <c r="J415" s="92">
        <f t="shared" si="108"/>
        <v>0</v>
      </c>
      <c r="K415" s="57"/>
      <c r="L415" s="57"/>
      <c r="M415" s="57"/>
      <c r="N415" s="57"/>
      <c r="O415" s="57"/>
      <c r="P415" s="57"/>
    </row>
    <row r="416" spans="1:16" ht="15.75" outlineLevel="1" x14ac:dyDescent="0.25">
      <c r="A416" s="139"/>
      <c r="B416" s="135"/>
      <c r="C416" s="135"/>
      <c r="D416" s="86" t="s">
        <v>9</v>
      </c>
      <c r="E416" s="92">
        <f t="shared" si="112"/>
        <v>0</v>
      </c>
      <c r="F416" s="92">
        <f t="shared" si="112"/>
        <v>0</v>
      </c>
      <c r="G416" s="92">
        <f t="shared" si="112"/>
        <v>0</v>
      </c>
      <c r="H416" s="92">
        <f t="shared" si="112"/>
        <v>0</v>
      </c>
      <c r="I416" s="92">
        <f t="shared" si="112"/>
        <v>0</v>
      </c>
      <c r="J416" s="92">
        <f t="shared" si="108"/>
        <v>0</v>
      </c>
      <c r="K416" s="57"/>
      <c r="L416" s="57"/>
      <c r="M416" s="57"/>
      <c r="N416" s="57"/>
      <c r="O416" s="57"/>
      <c r="P416" s="57"/>
    </row>
    <row r="417" spans="1:16" ht="14.45" customHeight="1" outlineLevel="1" x14ac:dyDescent="0.25">
      <c r="A417" s="139"/>
      <c r="B417" s="135"/>
      <c r="C417" s="135" t="s">
        <v>51</v>
      </c>
      <c r="D417" s="86" t="s">
        <v>6</v>
      </c>
      <c r="E417" s="92">
        <f>SUM(E418:E421)</f>
        <v>10</v>
      </c>
      <c r="F417" s="93">
        <f>SUM(F418:F421)</f>
        <v>10</v>
      </c>
      <c r="G417" s="92">
        <f>SUM(G418:G421)</f>
        <v>10</v>
      </c>
      <c r="H417" s="92">
        <f>SUM(H418:H421)</f>
        <v>10</v>
      </c>
      <c r="I417" s="92">
        <f>SUM(I418:I421)</f>
        <v>10</v>
      </c>
      <c r="J417" s="92">
        <f t="shared" si="108"/>
        <v>50</v>
      </c>
      <c r="K417" s="57"/>
      <c r="L417" s="57"/>
      <c r="M417" s="57"/>
      <c r="N417" s="57"/>
      <c r="O417" s="57"/>
      <c r="P417" s="57"/>
    </row>
    <row r="418" spans="1:16" ht="14.45" customHeight="1" outlineLevel="1" x14ac:dyDescent="0.25">
      <c r="A418" s="139"/>
      <c r="B418" s="135"/>
      <c r="C418" s="135"/>
      <c r="D418" s="86" t="s">
        <v>180</v>
      </c>
      <c r="E418" s="92">
        <f>E408+E413</f>
        <v>10</v>
      </c>
      <c r="F418" s="92">
        <f>F408+F413</f>
        <v>10</v>
      </c>
      <c r="G418" s="92">
        <f>G408+G413</f>
        <v>10</v>
      </c>
      <c r="H418" s="92">
        <f>H408+H413</f>
        <v>10</v>
      </c>
      <c r="I418" s="92">
        <f>I408+I413</f>
        <v>10</v>
      </c>
      <c r="J418" s="92">
        <f t="shared" si="108"/>
        <v>50</v>
      </c>
      <c r="K418" s="57"/>
      <c r="L418" s="57"/>
      <c r="M418" s="57"/>
      <c r="N418" s="57"/>
      <c r="O418" s="57"/>
      <c r="P418" s="57"/>
    </row>
    <row r="419" spans="1:16" ht="14.45" customHeight="1" outlineLevel="1" x14ac:dyDescent="0.25">
      <c r="A419" s="139"/>
      <c r="B419" s="135"/>
      <c r="C419" s="135"/>
      <c r="D419" s="86" t="s">
        <v>7</v>
      </c>
      <c r="E419" s="92">
        <f t="shared" ref="E419:I421" si="113">E409+E414</f>
        <v>0</v>
      </c>
      <c r="F419" s="92">
        <f t="shared" si="113"/>
        <v>0</v>
      </c>
      <c r="G419" s="92">
        <f t="shared" si="113"/>
        <v>0</v>
      </c>
      <c r="H419" s="92">
        <f t="shared" si="113"/>
        <v>0</v>
      </c>
      <c r="I419" s="92">
        <f t="shared" si="113"/>
        <v>0</v>
      </c>
      <c r="J419" s="92">
        <f t="shared" si="108"/>
        <v>0</v>
      </c>
      <c r="K419" s="57"/>
      <c r="L419" s="57"/>
      <c r="M419" s="57"/>
      <c r="N419" s="57"/>
      <c r="O419" s="57"/>
      <c r="P419" s="57"/>
    </row>
    <row r="420" spans="1:16" ht="14.45" customHeight="1" outlineLevel="1" x14ac:dyDescent="0.25">
      <c r="A420" s="139"/>
      <c r="B420" s="135"/>
      <c r="C420" s="135"/>
      <c r="D420" s="86" t="s">
        <v>8</v>
      </c>
      <c r="E420" s="92">
        <f t="shared" si="113"/>
        <v>0</v>
      </c>
      <c r="F420" s="92">
        <f t="shared" si="113"/>
        <v>0</v>
      </c>
      <c r="G420" s="92">
        <f t="shared" si="113"/>
        <v>0</v>
      </c>
      <c r="H420" s="92">
        <f t="shared" si="113"/>
        <v>0</v>
      </c>
      <c r="I420" s="92">
        <f t="shared" si="113"/>
        <v>0</v>
      </c>
      <c r="J420" s="92">
        <f t="shared" si="108"/>
        <v>0</v>
      </c>
      <c r="K420" s="57"/>
      <c r="L420" s="57"/>
      <c r="M420" s="57"/>
      <c r="N420" s="57"/>
      <c r="O420" s="57"/>
      <c r="P420" s="57"/>
    </row>
    <row r="421" spans="1:16" ht="14.45" customHeight="1" outlineLevel="1" x14ac:dyDescent="0.25">
      <c r="A421" s="139"/>
      <c r="B421" s="135"/>
      <c r="C421" s="135"/>
      <c r="D421" s="86" t="s">
        <v>9</v>
      </c>
      <c r="E421" s="92">
        <f t="shared" si="113"/>
        <v>0</v>
      </c>
      <c r="F421" s="92">
        <f t="shared" si="113"/>
        <v>0</v>
      </c>
      <c r="G421" s="92">
        <f t="shared" si="113"/>
        <v>0</v>
      </c>
      <c r="H421" s="92">
        <f t="shared" si="113"/>
        <v>0</v>
      </c>
      <c r="I421" s="92">
        <f t="shared" si="113"/>
        <v>0</v>
      </c>
      <c r="J421" s="92">
        <f t="shared" si="108"/>
        <v>0</v>
      </c>
      <c r="K421" s="57"/>
      <c r="L421" s="57"/>
      <c r="M421" s="57"/>
      <c r="N421" s="57"/>
      <c r="O421" s="57"/>
      <c r="P421" s="57"/>
    </row>
    <row r="422" spans="1:16" ht="14.45" customHeight="1" outlineLevel="1" x14ac:dyDescent="0.25">
      <c r="A422" s="139" t="s">
        <v>123</v>
      </c>
      <c r="B422" s="135" t="s">
        <v>63</v>
      </c>
      <c r="C422" s="135" t="s">
        <v>161</v>
      </c>
      <c r="D422" s="86" t="s">
        <v>6</v>
      </c>
      <c r="E422" s="92">
        <f>SUM(E423:E426)</f>
        <v>10</v>
      </c>
      <c r="F422" s="93">
        <f>SUM(F423:F426)</f>
        <v>10</v>
      </c>
      <c r="G422" s="92">
        <f>SUM(G423:G426)</f>
        <v>10</v>
      </c>
      <c r="H422" s="92">
        <f>SUM(H423:H426)</f>
        <v>10</v>
      </c>
      <c r="I422" s="92">
        <f>SUM(I423:I426)</f>
        <v>10</v>
      </c>
      <c r="J422" s="92">
        <f t="shared" si="108"/>
        <v>50</v>
      </c>
      <c r="K422" s="57"/>
      <c r="L422" s="57"/>
      <c r="M422" s="57"/>
      <c r="N422" s="57"/>
      <c r="O422" s="57"/>
      <c r="P422" s="57"/>
    </row>
    <row r="423" spans="1:16" ht="14.45" customHeight="1" outlineLevel="1" x14ac:dyDescent="0.25">
      <c r="A423" s="139"/>
      <c r="B423" s="135"/>
      <c r="C423" s="135"/>
      <c r="D423" s="86" t="s">
        <v>180</v>
      </c>
      <c r="E423" s="94">
        <v>10</v>
      </c>
      <c r="F423" s="95">
        <v>10</v>
      </c>
      <c r="G423" s="94">
        <v>10</v>
      </c>
      <c r="H423" s="94">
        <v>10</v>
      </c>
      <c r="I423" s="94">
        <v>10</v>
      </c>
      <c r="J423" s="92">
        <f t="shared" si="108"/>
        <v>50</v>
      </c>
      <c r="K423" s="57"/>
      <c r="L423" s="57"/>
      <c r="M423" s="57"/>
      <c r="N423" s="57"/>
      <c r="O423" s="57"/>
      <c r="P423" s="57"/>
    </row>
    <row r="424" spans="1:16" ht="14.45" customHeight="1" outlineLevel="1" x14ac:dyDescent="0.25">
      <c r="A424" s="139"/>
      <c r="B424" s="135"/>
      <c r="C424" s="135"/>
      <c r="D424" s="86" t="s">
        <v>7</v>
      </c>
      <c r="E424" s="94">
        <v>0</v>
      </c>
      <c r="F424" s="95">
        <v>0</v>
      </c>
      <c r="G424" s="94">
        <v>0</v>
      </c>
      <c r="H424" s="94">
        <v>0</v>
      </c>
      <c r="I424" s="94">
        <v>0</v>
      </c>
      <c r="J424" s="92">
        <f t="shared" si="108"/>
        <v>0</v>
      </c>
      <c r="K424" s="57"/>
      <c r="L424" s="57"/>
      <c r="M424" s="57"/>
      <c r="N424" s="57"/>
      <c r="O424" s="57"/>
      <c r="P424" s="57"/>
    </row>
    <row r="425" spans="1:16" ht="14.45" customHeight="1" outlineLevel="1" x14ac:dyDescent="0.25">
      <c r="A425" s="139"/>
      <c r="B425" s="135"/>
      <c r="C425" s="135"/>
      <c r="D425" s="86" t="s">
        <v>8</v>
      </c>
      <c r="E425" s="94">
        <v>0</v>
      </c>
      <c r="F425" s="95">
        <v>0</v>
      </c>
      <c r="G425" s="94">
        <v>0</v>
      </c>
      <c r="H425" s="94">
        <v>0</v>
      </c>
      <c r="I425" s="94">
        <v>0</v>
      </c>
      <c r="J425" s="92">
        <f t="shared" si="108"/>
        <v>0</v>
      </c>
      <c r="K425" s="57"/>
      <c r="L425" s="57"/>
      <c r="M425" s="57"/>
      <c r="N425" s="57"/>
      <c r="O425" s="57"/>
      <c r="P425" s="57"/>
    </row>
    <row r="426" spans="1:16" ht="15.75" outlineLevel="1" x14ac:dyDescent="0.25">
      <c r="A426" s="139"/>
      <c r="B426" s="135"/>
      <c r="C426" s="135"/>
      <c r="D426" s="86" t="s">
        <v>9</v>
      </c>
      <c r="E426" s="94">
        <v>0</v>
      </c>
      <c r="F426" s="95">
        <v>0</v>
      </c>
      <c r="G426" s="94">
        <v>0</v>
      </c>
      <c r="H426" s="94">
        <v>0</v>
      </c>
      <c r="I426" s="94">
        <v>0</v>
      </c>
      <c r="J426" s="92">
        <f t="shared" si="108"/>
        <v>0</v>
      </c>
      <c r="K426" s="57"/>
      <c r="L426" s="57"/>
      <c r="M426" s="57"/>
      <c r="N426" s="57"/>
      <c r="O426" s="57"/>
      <c r="P426" s="57"/>
    </row>
    <row r="427" spans="1:16" ht="14.45" customHeight="1" outlineLevel="1" x14ac:dyDescent="0.25">
      <c r="A427" s="139"/>
      <c r="B427" s="135"/>
      <c r="C427" s="135" t="s">
        <v>64</v>
      </c>
      <c r="D427" s="86" t="s">
        <v>6</v>
      </c>
      <c r="E427" s="92">
        <f>SUM(E428:E431)</f>
        <v>0</v>
      </c>
      <c r="F427" s="93">
        <f>SUM(F428:F431)</f>
        <v>0</v>
      </c>
      <c r="G427" s="92">
        <f>SUM(G428:G431)</f>
        <v>0</v>
      </c>
      <c r="H427" s="92">
        <f>SUM(H428:H431)</f>
        <v>0</v>
      </c>
      <c r="I427" s="92">
        <f>SUM(I428:I431)</f>
        <v>0</v>
      </c>
      <c r="J427" s="92">
        <f t="shared" si="108"/>
        <v>0</v>
      </c>
      <c r="K427" s="57"/>
      <c r="L427" s="57"/>
      <c r="M427" s="57"/>
      <c r="N427" s="57"/>
      <c r="O427" s="57"/>
      <c r="P427" s="57"/>
    </row>
    <row r="428" spans="1:16" ht="14.45" customHeight="1" outlineLevel="1" x14ac:dyDescent="0.25">
      <c r="A428" s="139"/>
      <c r="B428" s="135"/>
      <c r="C428" s="135"/>
      <c r="D428" s="86" t="s">
        <v>180</v>
      </c>
      <c r="E428" s="92">
        <v>0</v>
      </c>
      <c r="F428" s="93">
        <v>0</v>
      </c>
      <c r="G428" s="92">
        <v>0</v>
      </c>
      <c r="H428" s="92">
        <v>0</v>
      </c>
      <c r="I428" s="92">
        <v>0</v>
      </c>
      <c r="J428" s="92">
        <f t="shared" si="108"/>
        <v>0</v>
      </c>
      <c r="K428" s="57"/>
      <c r="L428" s="57"/>
      <c r="M428" s="57"/>
      <c r="N428" s="57"/>
      <c r="O428" s="57"/>
      <c r="P428" s="57"/>
    </row>
    <row r="429" spans="1:16" ht="14.45" customHeight="1" outlineLevel="1" x14ac:dyDescent="0.25">
      <c r="A429" s="139"/>
      <c r="B429" s="135"/>
      <c r="C429" s="135"/>
      <c r="D429" s="86" t="s">
        <v>7</v>
      </c>
      <c r="E429" s="92">
        <v>0</v>
      </c>
      <c r="F429" s="93">
        <v>0</v>
      </c>
      <c r="G429" s="92">
        <v>0</v>
      </c>
      <c r="H429" s="92">
        <v>0</v>
      </c>
      <c r="I429" s="92">
        <v>0</v>
      </c>
      <c r="J429" s="92">
        <f t="shared" si="108"/>
        <v>0</v>
      </c>
      <c r="K429" s="57"/>
      <c r="L429" s="57"/>
      <c r="M429" s="57"/>
      <c r="N429" s="57"/>
      <c r="O429" s="57"/>
      <c r="P429" s="57"/>
    </row>
    <row r="430" spans="1:16" ht="14.45" customHeight="1" outlineLevel="1" x14ac:dyDescent="0.25">
      <c r="A430" s="139"/>
      <c r="B430" s="135"/>
      <c r="C430" s="135"/>
      <c r="D430" s="86" t="s">
        <v>8</v>
      </c>
      <c r="E430" s="92">
        <v>0</v>
      </c>
      <c r="F430" s="93">
        <v>0</v>
      </c>
      <c r="G430" s="92">
        <v>0</v>
      </c>
      <c r="H430" s="92">
        <v>0</v>
      </c>
      <c r="I430" s="92">
        <v>0</v>
      </c>
      <c r="J430" s="92">
        <f t="shared" si="108"/>
        <v>0</v>
      </c>
      <c r="K430" s="57"/>
      <c r="L430" s="57"/>
      <c r="M430" s="57"/>
      <c r="N430" s="57"/>
      <c r="O430" s="57"/>
      <c r="P430" s="57"/>
    </row>
    <row r="431" spans="1:16" ht="21.75" customHeight="1" outlineLevel="1" x14ac:dyDescent="0.25">
      <c r="A431" s="139"/>
      <c r="B431" s="135"/>
      <c r="C431" s="135"/>
      <c r="D431" s="86" t="s">
        <v>9</v>
      </c>
      <c r="E431" s="92">
        <v>0</v>
      </c>
      <c r="F431" s="93">
        <v>0</v>
      </c>
      <c r="G431" s="92">
        <v>0</v>
      </c>
      <c r="H431" s="92">
        <v>0</v>
      </c>
      <c r="I431" s="92">
        <v>0</v>
      </c>
      <c r="J431" s="92">
        <f t="shared" si="108"/>
        <v>0</v>
      </c>
      <c r="K431" s="57"/>
      <c r="L431" s="57"/>
      <c r="M431" s="57"/>
      <c r="N431" s="57"/>
      <c r="O431" s="57"/>
      <c r="P431" s="57"/>
    </row>
    <row r="432" spans="1:16" ht="14.45" customHeight="1" outlineLevel="1" x14ac:dyDescent="0.25">
      <c r="A432" s="139"/>
      <c r="B432" s="135"/>
      <c r="C432" s="135" t="s">
        <v>51</v>
      </c>
      <c r="D432" s="86" t="s">
        <v>6</v>
      </c>
      <c r="E432" s="92">
        <f>SUM(E433:E436)</f>
        <v>10</v>
      </c>
      <c r="F432" s="93">
        <f>SUM(F433:F436)</f>
        <v>10</v>
      </c>
      <c r="G432" s="92">
        <f>SUM(G433:G436)</f>
        <v>10</v>
      </c>
      <c r="H432" s="92">
        <f>SUM(H433:H436)</f>
        <v>10</v>
      </c>
      <c r="I432" s="92">
        <f>SUM(I433:I436)</f>
        <v>10</v>
      </c>
      <c r="J432" s="92">
        <f t="shared" si="108"/>
        <v>50</v>
      </c>
      <c r="K432" s="57"/>
      <c r="L432" s="57"/>
      <c r="M432" s="57"/>
      <c r="N432" s="57"/>
      <c r="O432" s="57"/>
      <c r="P432" s="57"/>
    </row>
    <row r="433" spans="1:16" ht="14.45" customHeight="1" outlineLevel="1" x14ac:dyDescent="0.25">
      <c r="A433" s="139"/>
      <c r="B433" s="135"/>
      <c r="C433" s="135"/>
      <c r="D433" s="86" t="s">
        <v>180</v>
      </c>
      <c r="E433" s="92">
        <f>E423+E428</f>
        <v>10</v>
      </c>
      <c r="F433" s="92">
        <f>F423+F428</f>
        <v>10</v>
      </c>
      <c r="G433" s="92">
        <f>G423+G428</f>
        <v>10</v>
      </c>
      <c r="H433" s="92">
        <f>H423+H428</f>
        <v>10</v>
      </c>
      <c r="I433" s="92">
        <f>I423+I428</f>
        <v>10</v>
      </c>
      <c r="J433" s="92">
        <f t="shared" si="108"/>
        <v>50</v>
      </c>
      <c r="K433" s="57"/>
      <c r="L433" s="57"/>
      <c r="M433" s="57"/>
      <c r="N433" s="57"/>
      <c r="O433" s="57"/>
      <c r="P433" s="57"/>
    </row>
    <row r="434" spans="1:16" ht="14.45" customHeight="1" outlineLevel="1" x14ac:dyDescent="0.25">
      <c r="A434" s="139"/>
      <c r="B434" s="135"/>
      <c r="C434" s="135"/>
      <c r="D434" s="86" t="s">
        <v>7</v>
      </c>
      <c r="E434" s="92">
        <f t="shared" ref="E434:I436" si="114">E424+E429</f>
        <v>0</v>
      </c>
      <c r="F434" s="92">
        <f t="shared" si="114"/>
        <v>0</v>
      </c>
      <c r="G434" s="92">
        <f t="shared" si="114"/>
        <v>0</v>
      </c>
      <c r="H434" s="92">
        <f t="shared" si="114"/>
        <v>0</v>
      </c>
      <c r="I434" s="92">
        <f t="shared" si="114"/>
        <v>0</v>
      </c>
      <c r="J434" s="92">
        <f t="shared" si="108"/>
        <v>0</v>
      </c>
      <c r="K434" s="57"/>
      <c r="L434" s="57"/>
      <c r="M434" s="57"/>
      <c r="N434" s="57"/>
      <c r="O434" s="57"/>
      <c r="P434" s="57"/>
    </row>
    <row r="435" spans="1:16" ht="14.45" customHeight="1" outlineLevel="1" x14ac:dyDescent="0.25">
      <c r="A435" s="139"/>
      <c r="B435" s="135"/>
      <c r="C435" s="135"/>
      <c r="D435" s="86" t="s">
        <v>8</v>
      </c>
      <c r="E435" s="92">
        <f t="shared" si="114"/>
        <v>0</v>
      </c>
      <c r="F435" s="92">
        <f t="shared" si="114"/>
        <v>0</v>
      </c>
      <c r="G435" s="92">
        <f t="shared" si="114"/>
        <v>0</v>
      </c>
      <c r="H435" s="92">
        <f t="shared" si="114"/>
        <v>0</v>
      </c>
      <c r="I435" s="92">
        <f t="shared" si="114"/>
        <v>0</v>
      </c>
      <c r="J435" s="92">
        <f t="shared" si="108"/>
        <v>0</v>
      </c>
      <c r="K435" s="57"/>
      <c r="L435" s="57"/>
      <c r="M435" s="57"/>
      <c r="N435" s="57"/>
      <c r="O435" s="57"/>
      <c r="P435" s="57"/>
    </row>
    <row r="436" spans="1:16" ht="14.45" customHeight="1" outlineLevel="1" x14ac:dyDescent="0.25">
      <c r="A436" s="139"/>
      <c r="B436" s="135"/>
      <c r="C436" s="135"/>
      <c r="D436" s="86" t="s">
        <v>9</v>
      </c>
      <c r="E436" s="92">
        <f t="shared" si="114"/>
        <v>0</v>
      </c>
      <c r="F436" s="92">
        <f t="shared" si="114"/>
        <v>0</v>
      </c>
      <c r="G436" s="92">
        <f t="shared" si="114"/>
        <v>0</v>
      </c>
      <c r="H436" s="92">
        <f t="shared" si="114"/>
        <v>0</v>
      </c>
      <c r="I436" s="92">
        <f t="shared" si="114"/>
        <v>0</v>
      </c>
      <c r="J436" s="92">
        <f t="shared" si="108"/>
        <v>0</v>
      </c>
      <c r="K436" s="57"/>
      <c r="L436" s="57"/>
      <c r="M436" s="57"/>
      <c r="N436" s="57"/>
      <c r="O436" s="57"/>
      <c r="P436" s="57"/>
    </row>
    <row r="437" spans="1:16" ht="14.45" customHeight="1" outlineLevel="1" x14ac:dyDescent="0.25">
      <c r="A437" s="139" t="s">
        <v>122</v>
      </c>
      <c r="B437" s="135" t="s">
        <v>102</v>
      </c>
      <c r="C437" s="135" t="s">
        <v>161</v>
      </c>
      <c r="D437" s="86" t="s">
        <v>6</v>
      </c>
      <c r="E437" s="92">
        <f>SUM(E438:E441)</f>
        <v>0</v>
      </c>
      <c r="F437" s="93">
        <f>SUM(F438:F441)</f>
        <v>0</v>
      </c>
      <c r="G437" s="92">
        <f>SUM(G438:G441)</f>
        <v>0</v>
      </c>
      <c r="H437" s="92">
        <f>SUM(H438:H441)</f>
        <v>0</v>
      </c>
      <c r="I437" s="92">
        <f>SUM(I438:I441)</f>
        <v>0</v>
      </c>
      <c r="J437" s="92">
        <f t="shared" si="108"/>
        <v>0</v>
      </c>
      <c r="K437" s="57"/>
      <c r="L437" s="57"/>
      <c r="M437" s="57"/>
      <c r="N437" s="57"/>
      <c r="O437" s="57"/>
      <c r="P437" s="57"/>
    </row>
    <row r="438" spans="1:16" ht="14.45" customHeight="1" outlineLevel="1" x14ac:dyDescent="0.25">
      <c r="A438" s="139"/>
      <c r="B438" s="135"/>
      <c r="C438" s="135"/>
      <c r="D438" s="86" t="s">
        <v>180</v>
      </c>
      <c r="E438" s="92">
        <f>E458+E478+E493+E513+E533</f>
        <v>0</v>
      </c>
      <c r="F438" s="92">
        <f>F458+F478+F493+F513+F533</f>
        <v>0</v>
      </c>
      <c r="G438" s="92">
        <f>G458+G478+G493+G513+G533</f>
        <v>0</v>
      </c>
      <c r="H438" s="92">
        <f>H458+H478+H493+H513+H533</f>
        <v>0</v>
      </c>
      <c r="I438" s="92">
        <f>I458+I478+I493+I513+I533</f>
        <v>0</v>
      </c>
      <c r="J438" s="92">
        <f t="shared" si="108"/>
        <v>0</v>
      </c>
      <c r="K438" s="57"/>
      <c r="L438" s="57"/>
      <c r="M438" s="57"/>
      <c r="N438" s="57"/>
      <c r="O438" s="57"/>
      <c r="P438" s="57"/>
    </row>
    <row r="439" spans="1:16" ht="14.45" customHeight="1" outlineLevel="1" x14ac:dyDescent="0.25">
      <c r="A439" s="139"/>
      <c r="B439" s="135"/>
      <c r="C439" s="135"/>
      <c r="D439" s="86" t="s">
        <v>7</v>
      </c>
      <c r="E439" s="92">
        <f t="shared" ref="E439:I441" si="115">E459+E479+E494+E514+E534</f>
        <v>0</v>
      </c>
      <c r="F439" s="92">
        <f t="shared" si="115"/>
        <v>0</v>
      </c>
      <c r="G439" s="92">
        <f t="shared" si="115"/>
        <v>0</v>
      </c>
      <c r="H439" s="92">
        <f t="shared" si="115"/>
        <v>0</v>
      </c>
      <c r="I439" s="92">
        <f t="shared" si="115"/>
        <v>0</v>
      </c>
      <c r="J439" s="92">
        <f t="shared" si="108"/>
        <v>0</v>
      </c>
      <c r="K439" s="57"/>
      <c r="L439" s="57"/>
      <c r="M439" s="57"/>
      <c r="N439" s="57"/>
      <c r="O439" s="57"/>
      <c r="P439" s="57"/>
    </row>
    <row r="440" spans="1:16" ht="14.45" customHeight="1" outlineLevel="1" x14ac:dyDescent="0.25">
      <c r="A440" s="139"/>
      <c r="B440" s="135"/>
      <c r="C440" s="135"/>
      <c r="D440" s="86" t="s">
        <v>8</v>
      </c>
      <c r="E440" s="92">
        <f t="shared" si="115"/>
        <v>0</v>
      </c>
      <c r="F440" s="92">
        <f t="shared" si="115"/>
        <v>0</v>
      </c>
      <c r="G440" s="92">
        <f t="shared" si="115"/>
        <v>0</v>
      </c>
      <c r="H440" s="92">
        <f t="shared" si="115"/>
        <v>0</v>
      </c>
      <c r="I440" s="92">
        <f t="shared" si="115"/>
        <v>0</v>
      </c>
      <c r="J440" s="92">
        <f t="shared" si="108"/>
        <v>0</v>
      </c>
      <c r="K440" s="57"/>
      <c r="L440" s="57"/>
      <c r="M440" s="57"/>
      <c r="N440" s="57"/>
      <c r="O440" s="57"/>
      <c r="P440" s="57"/>
    </row>
    <row r="441" spans="1:16" ht="15.75" outlineLevel="1" x14ac:dyDescent="0.25">
      <c r="A441" s="139"/>
      <c r="B441" s="135"/>
      <c r="C441" s="135"/>
      <c r="D441" s="86" t="s">
        <v>9</v>
      </c>
      <c r="E441" s="92">
        <f t="shared" si="115"/>
        <v>0</v>
      </c>
      <c r="F441" s="92">
        <f t="shared" si="115"/>
        <v>0</v>
      </c>
      <c r="G441" s="92">
        <f t="shared" si="115"/>
        <v>0</v>
      </c>
      <c r="H441" s="92">
        <f t="shared" si="115"/>
        <v>0</v>
      </c>
      <c r="I441" s="92">
        <f t="shared" si="115"/>
        <v>0</v>
      </c>
      <c r="J441" s="92">
        <f t="shared" ref="J441:J509" si="116">E441+F441+G441+H441+I441</f>
        <v>0</v>
      </c>
      <c r="K441" s="57"/>
      <c r="L441" s="57"/>
      <c r="M441" s="57"/>
      <c r="N441" s="57"/>
      <c r="O441" s="57"/>
      <c r="P441" s="57"/>
    </row>
    <row r="442" spans="1:16" ht="14.45" customHeight="1" outlineLevel="1" x14ac:dyDescent="0.25">
      <c r="A442" s="139"/>
      <c r="B442" s="135"/>
      <c r="C442" s="135" t="s">
        <v>218</v>
      </c>
      <c r="D442" s="86" t="s">
        <v>6</v>
      </c>
      <c r="E442" s="92">
        <f>SUM(E443:E446)</f>
        <v>50</v>
      </c>
      <c r="F442" s="93">
        <f>SUM(F443:F446)</f>
        <v>0</v>
      </c>
      <c r="G442" s="92">
        <f>SUM(G443:G446)</f>
        <v>0</v>
      </c>
      <c r="H442" s="92">
        <f>SUM(H443:H446)</f>
        <v>0</v>
      </c>
      <c r="I442" s="92">
        <f>SUM(I443:I446)</f>
        <v>0</v>
      </c>
      <c r="J442" s="92">
        <f t="shared" si="116"/>
        <v>50</v>
      </c>
      <c r="K442" s="57"/>
      <c r="L442" s="57"/>
      <c r="M442" s="57"/>
      <c r="N442" s="57"/>
      <c r="O442" s="57"/>
      <c r="P442" s="57"/>
    </row>
    <row r="443" spans="1:16" ht="14.45" customHeight="1" outlineLevel="1" x14ac:dyDescent="0.25">
      <c r="A443" s="139"/>
      <c r="B443" s="135"/>
      <c r="C443" s="135"/>
      <c r="D443" s="86" t="s">
        <v>180</v>
      </c>
      <c r="E443" s="92">
        <f>E468+E483+E503+E523+E538</f>
        <v>50</v>
      </c>
      <c r="F443" s="92">
        <f>F468+F483+F503+F523+F538</f>
        <v>0</v>
      </c>
      <c r="G443" s="92">
        <f>G468+G483+G503+G523+G538</f>
        <v>0</v>
      </c>
      <c r="H443" s="92">
        <f>H468+H483+H503+H523+H538</f>
        <v>0</v>
      </c>
      <c r="I443" s="92">
        <f>I468+I483+I503+I523+I538</f>
        <v>0</v>
      </c>
      <c r="J443" s="92">
        <f>E443+F443+G443+H443+I443</f>
        <v>50</v>
      </c>
      <c r="K443" s="57"/>
      <c r="L443" s="57"/>
      <c r="M443" s="57"/>
      <c r="N443" s="57"/>
      <c r="O443" s="57"/>
      <c r="P443" s="57"/>
    </row>
    <row r="444" spans="1:16" ht="14.45" customHeight="1" outlineLevel="1" x14ac:dyDescent="0.25">
      <c r="A444" s="139"/>
      <c r="B444" s="135"/>
      <c r="C444" s="135"/>
      <c r="D444" s="86" t="s">
        <v>7</v>
      </c>
      <c r="E444" s="92">
        <f t="shared" ref="E444:I446" si="117">E469+E484+E504+E524+E539</f>
        <v>0</v>
      </c>
      <c r="F444" s="92">
        <f t="shared" si="117"/>
        <v>0</v>
      </c>
      <c r="G444" s="92">
        <f t="shared" si="117"/>
        <v>0</v>
      </c>
      <c r="H444" s="92">
        <f t="shared" si="117"/>
        <v>0</v>
      </c>
      <c r="I444" s="92">
        <f t="shared" si="117"/>
        <v>0</v>
      </c>
      <c r="J444" s="92">
        <f t="shared" si="116"/>
        <v>0</v>
      </c>
      <c r="K444" s="57"/>
      <c r="L444" s="57"/>
      <c r="M444" s="57"/>
      <c r="N444" s="57"/>
      <c r="O444" s="57"/>
      <c r="P444" s="57"/>
    </row>
    <row r="445" spans="1:16" ht="14.45" customHeight="1" outlineLevel="1" x14ac:dyDescent="0.25">
      <c r="A445" s="139"/>
      <c r="B445" s="135"/>
      <c r="C445" s="135"/>
      <c r="D445" s="86" t="s">
        <v>8</v>
      </c>
      <c r="E445" s="92">
        <f t="shared" si="117"/>
        <v>0</v>
      </c>
      <c r="F445" s="92">
        <f t="shared" si="117"/>
        <v>0</v>
      </c>
      <c r="G445" s="92">
        <f t="shared" si="117"/>
        <v>0</v>
      </c>
      <c r="H445" s="92">
        <f t="shared" si="117"/>
        <v>0</v>
      </c>
      <c r="I445" s="92">
        <f t="shared" si="117"/>
        <v>0</v>
      </c>
      <c r="J445" s="92">
        <f t="shared" si="116"/>
        <v>0</v>
      </c>
      <c r="K445" s="57"/>
      <c r="L445" s="57"/>
      <c r="M445" s="57"/>
      <c r="N445" s="57"/>
      <c r="O445" s="57"/>
      <c r="P445" s="57"/>
    </row>
    <row r="446" spans="1:16" ht="15.75" outlineLevel="1" x14ac:dyDescent="0.25">
      <c r="A446" s="139"/>
      <c r="B446" s="135"/>
      <c r="C446" s="135"/>
      <c r="D446" s="86" t="s">
        <v>9</v>
      </c>
      <c r="E446" s="92">
        <f t="shared" si="117"/>
        <v>0</v>
      </c>
      <c r="F446" s="92">
        <f t="shared" si="117"/>
        <v>0</v>
      </c>
      <c r="G446" s="92">
        <f t="shared" si="117"/>
        <v>0</v>
      </c>
      <c r="H446" s="92">
        <f t="shared" si="117"/>
        <v>0</v>
      </c>
      <c r="I446" s="92">
        <f t="shared" si="117"/>
        <v>0</v>
      </c>
      <c r="J446" s="92">
        <f t="shared" si="116"/>
        <v>0</v>
      </c>
      <c r="K446" s="57"/>
      <c r="L446" s="57"/>
      <c r="M446" s="57"/>
      <c r="N446" s="57"/>
      <c r="O446" s="57"/>
      <c r="P446" s="57"/>
    </row>
    <row r="447" spans="1:16" ht="14.45" customHeight="1" outlineLevel="1" x14ac:dyDescent="0.25">
      <c r="A447" s="139"/>
      <c r="B447" s="135"/>
      <c r="C447" s="135" t="s">
        <v>209</v>
      </c>
      <c r="D447" s="86" t="s">
        <v>6</v>
      </c>
      <c r="E447" s="92">
        <f>SUM(E448:E451)</f>
        <v>0</v>
      </c>
      <c r="F447" s="93">
        <f>SUM(F448:F451)</f>
        <v>0</v>
      </c>
      <c r="G447" s="92">
        <f>SUM(G448:G451)</f>
        <v>0</v>
      </c>
      <c r="H447" s="92">
        <f>SUM(H448:H451)</f>
        <v>0</v>
      </c>
      <c r="I447" s="92">
        <f>SUM(I448:I451)</f>
        <v>0</v>
      </c>
      <c r="J447" s="92">
        <f>E447+F447+G447+H447+I447</f>
        <v>0</v>
      </c>
      <c r="K447" s="57"/>
      <c r="L447" s="57"/>
      <c r="M447" s="57"/>
      <c r="N447" s="57"/>
      <c r="O447" s="57"/>
      <c r="P447" s="57"/>
    </row>
    <row r="448" spans="1:16" ht="14.45" customHeight="1" outlineLevel="1" x14ac:dyDescent="0.25">
      <c r="A448" s="139"/>
      <c r="B448" s="135"/>
      <c r="C448" s="135"/>
      <c r="D448" s="86" t="s">
        <v>180</v>
      </c>
      <c r="E448" s="92">
        <f>E463+E498+E518</f>
        <v>0</v>
      </c>
      <c r="F448" s="92">
        <f>F463+F498+F518</f>
        <v>0</v>
      </c>
      <c r="G448" s="92">
        <f>G463+G498+G518</f>
        <v>0</v>
      </c>
      <c r="H448" s="92">
        <f>H463+H498+H518</f>
        <v>0</v>
      </c>
      <c r="I448" s="92">
        <f>I463+I498+I518</f>
        <v>0</v>
      </c>
      <c r="J448" s="92">
        <f>E448+F448+G448+H448+I448</f>
        <v>0</v>
      </c>
      <c r="K448" s="57"/>
      <c r="L448" s="57"/>
      <c r="M448" s="57"/>
      <c r="N448" s="57"/>
      <c r="O448" s="57"/>
      <c r="P448" s="57"/>
    </row>
    <row r="449" spans="1:16" ht="14.45" customHeight="1" outlineLevel="1" x14ac:dyDescent="0.25">
      <c r="A449" s="139"/>
      <c r="B449" s="135"/>
      <c r="C449" s="135"/>
      <c r="D449" s="86" t="s">
        <v>7</v>
      </c>
      <c r="E449" s="92">
        <f t="shared" ref="E449:I451" si="118">E464+E499+E519</f>
        <v>0</v>
      </c>
      <c r="F449" s="92">
        <f t="shared" si="118"/>
        <v>0</v>
      </c>
      <c r="G449" s="92">
        <f t="shared" si="118"/>
        <v>0</v>
      </c>
      <c r="H449" s="92">
        <f t="shared" si="118"/>
        <v>0</v>
      </c>
      <c r="I449" s="92">
        <f t="shared" si="118"/>
        <v>0</v>
      </c>
      <c r="J449" s="92">
        <f>E449+F449+G449+H449+I449</f>
        <v>0</v>
      </c>
      <c r="K449" s="57"/>
      <c r="L449" s="57"/>
      <c r="M449" s="57"/>
      <c r="N449" s="57"/>
      <c r="O449" s="57"/>
      <c r="P449" s="57"/>
    </row>
    <row r="450" spans="1:16" ht="14.45" customHeight="1" outlineLevel="1" x14ac:dyDescent="0.25">
      <c r="A450" s="139"/>
      <c r="B450" s="135"/>
      <c r="C450" s="135"/>
      <c r="D450" s="86" t="s">
        <v>8</v>
      </c>
      <c r="E450" s="92">
        <f t="shared" si="118"/>
        <v>0</v>
      </c>
      <c r="F450" s="92">
        <f t="shared" si="118"/>
        <v>0</v>
      </c>
      <c r="G450" s="92">
        <f t="shared" si="118"/>
        <v>0</v>
      </c>
      <c r="H450" s="92">
        <f t="shared" si="118"/>
        <v>0</v>
      </c>
      <c r="I450" s="92">
        <f t="shared" si="118"/>
        <v>0</v>
      </c>
      <c r="J450" s="92">
        <f>E450+F450+G450+H450+I450</f>
        <v>0</v>
      </c>
      <c r="K450" s="57"/>
      <c r="L450" s="57"/>
      <c r="M450" s="57"/>
      <c r="N450" s="57"/>
      <c r="O450" s="57"/>
      <c r="P450" s="57"/>
    </row>
    <row r="451" spans="1:16" ht="15.75" outlineLevel="1" x14ac:dyDescent="0.25">
      <c r="A451" s="139"/>
      <c r="B451" s="135"/>
      <c r="C451" s="135"/>
      <c r="D451" s="86" t="s">
        <v>9</v>
      </c>
      <c r="E451" s="92">
        <f t="shared" si="118"/>
        <v>0</v>
      </c>
      <c r="F451" s="92">
        <f t="shared" si="118"/>
        <v>0</v>
      </c>
      <c r="G451" s="92">
        <f t="shared" si="118"/>
        <v>0</v>
      </c>
      <c r="H451" s="92">
        <f t="shared" si="118"/>
        <v>0</v>
      </c>
      <c r="I451" s="92">
        <f t="shared" si="118"/>
        <v>0</v>
      </c>
      <c r="J451" s="92">
        <f>E451+F451+G451+H451+I451</f>
        <v>0</v>
      </c>
      <c r="K451" s="57"/>
      <c r="L451" s="57"/>
      <c r="M451" s="57"/>
      <c r="N451" s="57"/>
      <c r="O451" s="57"/>
      <c r="P451" s="57"/>
    </row>
    <row r="452" spans="1:16" ht="14.45" customHeight="1" outlineLevel="1" x14ac:dyDescent="0.25">
      <c r="A452" s="139"/>
      <c r="B452" s="135"/>
      <c r="C452" s="135" t="s">
        <v>51</v>
      </c>
      <c r="D452" s="86" t="s">
        <v>6</v>
      </c>
      <c r="E452" s="92">
        <f>SUM(E453:E456)</f>
        <v>50</v>
      </c>
      <c r="F452" s="93">
        <f>SUM(F453:F456)</f>
        <v>0</v>
      </c>
      <c r="G452" s="92">
        <f>SUM(G453:G456)</f>
        <v>0</v>
      </c>
      <c r="H452" s="92">
        <f>SUM(H453:H456)</f>
        <v>0</v>
      </c>
      <c r="I452" s="92">
        <f>SUM(I453:I456)</f>
        <v>0</v>
      </c>
      <c r="J452" s="92">
        <f t="shared" si="116"/>
        <v>50</v>
      </c>
      <c r="K452" s="57"/>
      <c r="L452" s="57"/>
      <c r="M452" s="57"/>
      <c r="N452" s="57"/>
      <c r="O452" s="57"/>
      <c r="P452" s="57"/>
    </row>
    <row r="453" spans="1:16" ht="14.45" customHeight="1" outlineLevel="1" x14ac:dyDescent="0.25">
      <c r="A453" s="139"/>
      <c r="B453" s="135"/>
      <c r="C453" s="135"/>
      <c r="D453" s="86" t="s">
        <v>180</v>
      </c>
      <c r="E453" s="92">
        <f>E438+E443+E448</f>
        <v>50</v>
      </c>
      <c r="F453" s="92">
        <f>F438+F443+F448</f>
        <v>0</v>
      </c>
      <c r="G453" s="92">
        <f>G438+G443+G448</f>
        <v>0</v>
      </c>
      <c r="H453" s="92">
        <f>H438+H443+H448</f>
        <v>0</v>
      </c>
      <c r="I453" s="92">
        <f>I438+I443+I448</f>
        <v>0</v>
      </c>
      <c r="J453" s="92">
        <f t="shared" si="116"/>
        <v>50</v>
      </c>
      <c r="K453" s="57"/>
      <c r="L453" s="57"/>
      <c r="M453" s="57"/>
      <c r="N453" s="57"/>
      <c r="O453" s="57"/>
      <c r="P453" s="57"/>
    </row>
    <row r="454" spans="1:16" ht="14.45" customHeight="1" outlineLevel="1" x14ac:dyDescent="0.25">
      <c r="A454" s="139"/>
      <c r="B454" s="135"/>
      <c r="C454" s="135"/>
      <c r="D454" s="86" t="s">
        <v>7</v>
      </c>
      <c r="E454" s="92">
        <f t="shared" ref="E454:I456" si="119">E439+E444+E449</f>
        <v>0</v>
      </c>
      <c r="F454" s="92">
        <f>F439+F444+F449</f>
        <v>0</v>
      </c>
      <c r="G454" s="92">
        <f t="shared" si="119"/>
        <v>0</v>
      </c>
      <c r="H454" s="92">
        <f t="shared" si="119"/>
        <v>0</v>
      </c>
      <c r="I454" s="92">
        <f t="shared" si="119"/>
        <v>0</v>
      </c>
      <c r="J454" s="92">
        <f t="shared" si="116"/>
        <v>0</v>
      </c>
      <c r="K454" s="57"/>
      <c r="L454" s="57"/>
      <c r="M454" s="57"/>
      <c r="N454" s="57"/>
      <c r="O454" s="57"/>
      <c r="P454" s="57"/>
    </row>
    <row r="455" spans="1:16" ht="14.45" customHeight="1" outlineLevel="1" x14ac:dyDescent="0.25">
      <c r="A455" s="139"/>
      <c r="B455" s="135"/>
      <c r="C455" s="135"/>
      <c r="D455" s="86" t="s">
        <v>8</v>
      </c>
      <c r="E455" s="92">
        <f t="shared" si="119"/>
        <v>0</v>
      </c>
      <c r="F455" s="92">
        <f t="shared" si="119"/>
        <v>0</v>
      </c>
      <c r="G455" s="92">
        <f t="shared" si="119"/>
        <v>0</v>
      </c>
      <c r="H455" s="92">
        <f t="shared" si="119"/>
        <v>0</v>
      </c>
      <c r="I455" s="92">
        <f t="shared" si="119"/>
        <v>0</v>
      </c>
      <c r="J455" s="92">
        <f t="shared" si="116"/>
        <v>0</v>
      </c>
      <c r="K455" s="57"/>
      <c r="L455" s="57"/>
      <c r="M455" s="57"/>
      <c r="N455" s="57"/>
      <c r="O455" s="57"/>
      <c r="P455" s="57"/>
    </row>
    <row r="456" spans="1:16" ht="14.45" customHeight="1" outlineLevel="1" x14ac:dyDescent="0.25">
      <c r="A456" s="139"/>
      <c r="B456" s="135"/>
      <c r="C456" s="135"/>
      <c r="D456" s="86" t="s">
        <v>9</v>
      </c>
      <c r="E456" s="92">
        <f t="shared" si="119"/>
        <v>0</v>
      </c>
      <c r="F456" s="92">
        <f t="shared" si="119"/>
        <v>0</v>
      </c>
      <c r="G456" s="92">
        <f t="shared" si="119"/>
        <v>0</v>
      </c>
      <c r="H456" s="92">
        <f t="shared" si="119"/>
        <v>0</v>
      </c>
      <c r="I456" s="92">
        <f t="shared" si="119"/>
        <v>0</v>
      </c>
      <c r="J456" s="92">
        <f t="shared" si="116"/>
        <v>0</v>
      </c>
      <c r="K456" s="57"/>
      <c r="L456" s="57"/>
      <c r="M456" s="57"/>
      <c r="N456" s="57"/>
      <c r="O456" s="57"/>
      <c r="P456" s="57"/>
    </row>
    <row r="457" spans="1:16" ht="14.45" customHeight="1" outlineLevel="1" x14ac:dyDescent="0.25">
      <c r="A457" s="139" t="s">
        <v>121</v>
      </c>
      <c r="B457" s="135" t="s">
        <v>65</v>
      </c>
      <c r="C457" s="135" t="s">
        <v>161</v>
      </c>
      <c r="D457" s="86" t="s">
        <v>6</v>
      </c>
      <c r="E457" s="92">
        <f>SUM(E458:E461)</f>
        <v>0</v>
      </c>
      <c r="F457" s="93">
        <f>SUM(F458:F461)</f>
        <v>0</v>
      </c>
      <c r="G457" s="92">
        <f>SUM(G458:G461)</f>
        <v>0</v>
      </c>
      <c r="H457" s="92">
        <f>SUM(H458:H461)</f>
        <v>0</v>
      </c>
      <c r="I457" s="92">
        <f>SUM(I458:I461)</f>
        <v>0</v>
      </c>
      <c r="J457" s="92">
        <f t="shared" si="116"/>
        <v>0</v>
      </c>
      <c r="K457" s="57"/>
      <c r="L457" s="57"/>
      <c r="M457" s="57"/>
      <c r="N457" s="57"/>
      <c r="O457" s="57"/>
      <c r="P457" s="57"/>
    </row>
    <row r="458" spans="1:16" ht="14.45" customHeight="1" outlineLevel="1" x14ac:dyDescent="0.25">
      <c r="A458" s="139"/>
      <c r="B458" s="135"/>
      <c r="C458" s="135"/>
      <c r="D458" s="86" t="s">
        <v>180</v>
      </c>
      <c r="E458" s="94">
        <v>0</v>
      </c>
      <c r="F458" s="95">
        <v>0</v>
      </c>
      <c r="G458" s="94">
        <v>0</v>
      </c>
      <c r="H458" s="94">
        <v>0</v>
      </c>
      <c r="I458" s="94">
        <v>0</v>
      </c>
      <c r="J458" s="92">
        <f t="shared" si="116"/>
        <v>0</v>
      </c>
      <c r="K458" s="57"/>
      <c r="L458" s="57"/>
      <c r="M458" s="57"/>
      <c r="N458" s="57"/>
      <c r="O458" s="57"/>
      <c r="P458" s="57"/>
    </row>
    <row r="459" spans="1:16" ht="14.45" customHeight="1" outlineLevel="1" x14ac:dyDescent="0.25">
      <c r="A459" s="139"/>
      <c r="B459" s="135"/>
      <c r="C459" s="135"/>
      <c r="D459" s="86" t="s">
        <v>7</v>
      </c>
      <c r="E459" s="94">
        <v>0</v>
      </c>
      <c r="F459" s="95">
        <v>0</v>
      </c>
      <c r="G459" s="94">
        <v>0</v>
      </c>
      <c r="H459" s="94">
        <v>0</v>
      </c>
      <c r="I459" s="94">
        <v>0</v>
      </c>
      <c r="J459" s="92">
        <f t="shared" si="116"/>
        <v>0</v>
      </c>
      <c r="K459" s="57"/>
      <c r="L459" s="57"/>
      <c r="M459" s="57"/>
      <c r="N459" s="57"/>
      <c r="O459" s="57"/>
      <c r="P459" s="57"/>
    </row>
    <row r="460" spans="1:16" ht="14.45" customHeight="1" outlineLevel="1" x14ac:dyDescent="0.25">
      <c r="A460" s="139"/>
      <c r="B460" s="135"/>
      <c r="C460" s="135"/>
      <c r="D460" s="86" t="s">
        <v>8</v>
      </c>
      <c r="E460" s="94">
        <v>0</v>
      </c>
      <c r="F460" s="95">
        <v>0</v>
      </c>
      <c r="G460" s="94">
        <v>0</v>
      </c>
      <c r="H460" s="94">
        <v>0</v>
      </c>
      <c r="I460" s="94">
        <v>0</v>
      </c>
      <c r="J460" s="92">
        <f t="shared" si="116"/>
        <v>0</v>
      </c>
      <c r="K460" s="57"/>
      <c r="L460" s="57"/>
      <c r="M460" s="57"/>
      <c r="N460" s="57"/>
      <c r="O460" s="57"/>
      <c r="P460" s="57"/>
    </row>
    <row r="461" spans="1:16" ht="15.75" outlineLevel="1" x14ac:dyDescent="0.25">
      <c r="A461" s="139"/>
      <c r="B461" s="135"/>
      <c r="C461" s="135"/>
      <c r="D461" s="86" t="s">
        <v>9</v>
      </c>
      <c r="E461" s="94">
        <v>0</v>
      </c>
      <c r="F461" s="95">
        <v>0</v>
      </c>
      <c r="G461" s="94">
        <v>0</v>
      </c>
      <c r="H461" s="94">
        <v>0</v>
      </c>
      <c r="I461" s="94">
        <v>0</v>
      </c>
      <c r="J461" s="92">
        <f t="shared" si="116"/>
        <v>0</v>
      </c>
      <c r="K461" s="57"/>
      <c r="L461" s="57"/>
      <c r="M461" s="57"/>
      <c r="N461" s="57"/>
      <c r="O461" s="57"/>
      <c r="P461" s="57"/>
    </row>
    <row r="462" spans="1:16" ht="14.45" customHeight="1" outlineLevel="1" x14ac:dyDescent="0.25">
      <c r="A462" s="139"/>
      <c r="B462" s="135"/>
      <c r="C462" s="135" t="s">
        <v>209</v>
      </c>
      <c r="D462" s="86" t="s">
        <v>6</v>
      </c>
      <c r="E462" s="92">
        <f>SUM(E463:E466)</f>
        <v>0</v>
      </c>
      <c r="F462" s="93">
        <f>SUM(F463:F466)</f>
        <v>0</v>
      </c>
      <c r="G462" s="92">
        <f>SUM(G463:G466)</f>
        <v>0</v>
      </c>
      <c r="H462" s="92">
        <f>SUM(H463:H466)</f>
        <v>0</v>
      </c>
      <c r="I462" s="92">
        <f>SUM(I463:I466)</f>
        <v>0</v>
      </c>
      <c r="J462" s="92">
        <f t="shared" si="116"/>
        <v>0</v>
      </c>
      <c r="K462" s="57"/>
      <c r="L462" s="57"/>
      <c r="M462" s="57"/>
      <c r="N462" s="57"/>
      <c r="O462" s="57"/>
      <c r="P462" s="57"/>
    </row>
    <row r="463" spans="1:16" ht="14.45" customHeight="1" outlineLevel="1" x14ac:dyDescent="0.25">
      <c r="A463" s="139"/>
      <c r="B463" s="135"/>
      <c r="C463" s="135"/>
      <c r="D463" s="86" t="s">
        <v>180</v>
      </c>
      <c r="E463" s="94">
        <v>0</v>
      </c>
      <c r="F463" s="95">
        <v>0</v>
      </c>
      <c r="G463" s="94">
        <v>0</v>
      </c>
      <c r="H463" s="94">
        <v>0</v>
      </c>
      <c r="I463" s="94">
        <v>0</v>
      </c>
      <c r="J463" s="92">
        <f t="shared" si="116"/>
        <v>0</v>
      </c>
      <c r="K463" s="57"/>
      <c r="L463" s="57"/>
      <c r="M463" s="57"/>
      <c r="N463" s="57"/>
      <c r="O463" s="57"/>
      <c r="P463" s="57"/>
    </row>
    <row r="464" spans="1:16" ht="14.45" customHeight="1" outlineLevel="1" x14ac:dyDescent="0.25">
      <c r="A464" s="139"/>
      <c r="B464" s="135"/>
      <c r="C464" s="135"/>
      <c r="D464" s="86" t="s">
        <v>7</v>
      </c>
      <c r="E464" s="94">
        <v>0</v>
      </c>
      <c r="F464" s="95">
        <v>0</v>
      </c>
      <c r="G464" s="94">
        <v>0</v>
      </c>
      <c r="H464" s="94">
        <v>0</v>
      </c>
      <c r="I464" s="94">
        <v>0</v>
      </c>
      <c r="J464" s="92">
        <f t="shared" si="116"/>
        <v>0</v>
      </c>
      <c r="K464" s="57"/>
      <c r="L464" s="57"/>
      <c r="M464" s="57"/>
      <c r="N464" s="57"/>
      <c r="O464" s="57"/>
      <c r="P464" s="57"/>
    </row>
    <row r="465" spans="1:16" ht="14.45" customHeight="1" outlineLevel="1" x14ac:dyDescent="0.25">
      <c r="A465" s="139"/>
      <c r="B465" s="135"/>
      <c r="C465" s="135"/>
      <c r="D465" s="86" t="s">
        <v>8</v>
      </c>
      <c r="E465" s="94">
        <v>0</v>
      </c>
      <c r="F465" s="95">
        <v>0</v>
      </c>
      <c r="G465" s="94">
        <v>0</v>
      </c>
      <c r="H465" s="94">
        <v>0</v>
      </c>
      <c r="I465" s="94">
        <v>0</v>
      </c>
      <c r="J465" s="92">
        <f t="shared" si="116"/>
        <v>0</v>
      </c>
      <c r="K465" s="57"/>
      <c r="L465" s="57"/>
      <c r="M465" s="57"/>
      <c r="N465" s="57"/>
      <c r="O465" s="57"/>
      <c r="P465" s="57"/>
    </row>
    <row r="466" spans="1:16" ht="15.75" outlineLevel="1" x14ac:dyDescent="0.25">
      <c r="A466" s="139"/>
      <c r="B466" s="135"/>
      <c r="C466" s="135"/>
      <c r="D466" s="86" t="s">
        <v>9</v>
      </c>
      <c r="E466" s="94">
        <v>0</v>
      </c>
      <c r="F466" s="95">
        <v>0</v>
      </c>
      <c r="G466" s="94">
        <v>0</v>
      </c>
      <c r="H466" s="94">
        <v>0</v>
      </c>
      <c r="I466" s="94">
        <v>0</v>
      </c>
      <c r="J466" s="92">
        <f t="shared" si="116"/>
        <v>0</v>
      </c>
      <c r="K466" s="57"/>
      <c r="L466" s="57"/>
      <c r="M466" s="57"/>
      <c r="N466" s="57"/>
      <c r="O466" s="57"/>
      <c r="P466" s="57"/>
    </row>
    <row r="467" spans="1:16" ht="14.45" customHeight="1" outlineLevel="1" x14ac:dyDescent="0.25">
      <c r="A467" s="139"/>
      <c r="B467" s="135"/>
      <c r="C467" s="135" t="s">
        <v>218</v>
      </c>
      <c r="D467" s="86" t="s">
        <v>6</v>
      </c>
      <c r="E467" s="92">
        <f>SUM(E468:E471)</f>
        <v>0</v>
      </c>
      <c r="F467" s="93">
        <f>SUM(F468:F471)</f>
        <v>0</v>
      </c>
      <c r="G467" s="92">
        <f>SUM(G468:G471)</f>
        <v>0</v>
      </c>
      <c r="H467" s="92">
        <f>SUM(H468:H471)</f>
        <v>0</v>
      </c>
      <c r="I467" s="92">
        <f>SUM(I468:I471)</f>
        <v>0</v>
      </c>
      <c r="J467" s="92">
        <f>E467+F467+G467+H467+I467</f>
        <v>0</v>
      </c>
      <c r="K467" s="57"/>
      <c r="L467" s="57"/>
      <c r="M467" s="57"/>
      <c r="N467" s="57"/>
      <c r="O467" s="57"/>
      <c r="P467" s="57"/>
    </row>
    <row r="468" spans="1:16" ht="14.45" customHeight="1" outlineLevel="1" x14ac:dyDescent="0.25">
      <c r="A468" s="139"/>
      <c r="B468" s="135"/>
      <c r="C468" s="135"/>
      <c r="D468" s="86" t="s">
        <v>180</v>
      </c>
      <c r="E468" s="94">
        <v>0</v>
      </c>
      <c r="F468" s="95">
        <v>0</v>
      </c>
      <c r="G468" s="94">
        <v>0</v>
      </c>
      <c r="H468" s="94">
        <v>0</v>
      </c>
      <c r="I468" s="94">
        <v>0</v>
      </c>
      <c r="J468" s="92">
        <f>E468+F468+G468+H468+I468</f>
        <v>0</v>
      </c>
      <c r="K468" s="57"/>
      <c r="L468" s="57"/>
      <c r="M468" s="57"/>
      <c r="N468" s="57"/>
      <c r="O468" s="57"/>
      <c r="P468" s="57"/>
    </row>
    <row r="469" spans="1:16" ht="14.45" customHeight="1" outlineLevel="1" x14ac:dyDescent="0.25">
      <c r="A469" s="139"/>
      <c r="B469" s="135"/>
      <c r="C469" s="135"/>
      <c r="D469" s="86" t="s">
        <v>7</v>
      </c>
      <c r="E469" s="94">
        <v>0</v>
      </c>
      <c r="F469" s="95">
        <v>0</v>
      </c>
      <c r="G469" s="94">
        <v>0</v>
      </c>
      <c r="H469" s="94">
        <v>0</v>
      </c>
      <c r="I469" s="94">
        <v>0</v>
      </c>
      <c r="J469" s="92">
        <f>E469+F469+G469+H469+I469</f>
        <v>0</v>
      </c>
      <c r="K469" s="57"/>
      <c r="L469" s="57"/>
      <c r="M469" s="57"/>
      <c r="N469" s="57"/>
      <c r="O469" s="57"/>
      <c r="P469" s="57"/>
    </row>
    <row r="470" spans="1:16" ht="14.45" customHeight="1" outlineLevel="1" x14ac:dyDescent="0.25">
      <c r="A470" s="139"/>
      <c r="B470" s="135"/>
      <c r="C470" s="135"/>
      <c r="D470" s="86" t="s">
        <v>8</v>
      </c>
      <c r="E470" s="94">
        <v>0</v>
      </c>
      <c r="F470" s="95">
        <v>0</v>
      </c>
      <c r="G470" s="94">
        <v>0</v>
      </c>
      <c r="H470" s="94">
        <v>0</v>
      </c>
      <c r="I470" s="94">
        <v>0</v>
      </c>
      <c r="J470" s="92">
        <f>E470+F470+G470+H470+I470</f>
        <v>0</v>
      </c>
      <c r="K470" s="57"/>
      <c r="L470" s="57"/>
      <c r="M470" s="57"/>
      <c r="N470" s="57"/>
      <c r="O470" s="57"/>
      <c r="P470" s="57"/>
    </row>
    <row r="471" spans="1:16" ht="15.75" outlineLevel="1" x14ac:dyDescent="0.25">
      <c r="A471" s="139"/>
      <c r="B471" s="135"/>
      <c r="C471" s="135"/>
      <c r="D471" s="86" t="s">
        <v>9</v>
      </c>
      <c r="E471" s="94">
        <v>0</v>
      </c>
      <c r="F471" s="95">
        <v>0</v>
      </c>
      <c r="G471" s="94">
        <v>0</v>
      </c>
      <c r="H471" s="94">
        <v>0</v>
      </c>
      <c r="I471" s="94">
        <v>0</v>
      </c>
      <c r="J471" s="92">
        <f>E471+F471+G471+H471+I471</f>
        <v>0</v>
      </c>
      <c r="K471" s="57"/>
      <c r="L471" s="57"/>
      <c r="M471" s="57"/>
      <c r="N471" s="57"/>
      <c r="O471" s="57"/>
      <c r="P471" s="57"/>
    </row>
    <row r="472" spans="1:16" ht="14.45" customHeight="1" outlineLevel="1" x14ac:dyDescent="0.25">
      <c r="A472" s="139"/>
      <c r="B472" s="135"/>
      <c r="C472" s="135" t="s">
        <v>51</v>
      </c>
      <c r="D472" s="86" t="s">
        <v>6</v>
      </c>
      <c r="E472" s="92">
        <f>SUM(E473:E476)</f>
        <v>0</v>
      </c>
      <c r="F472" s="93">
        <f>SUM(F473:F476)</f>
        <v>0</v>
      </c>
      <c r="G472" s="92">
        <f>SUM(G473:G476)</f>
        <v>0</v>
      </c>
      <c r="H472" s="92">
        <f>SUM(H473:H476)</f>
        <v>0</v>
      </c>
      <c r="I472" s="92">
        <f>SUM(I473:I476)</f>
        <v>0</v>
      </c>
      <c r="J472" s="92">
        <f t="shared" si="116"/>
        <v>0</v>
      </c>
      <c r="K472" s="57"/>
      <c r="L472" s="57"/>
      <c r="M472" s="57"/>
      <c r="N472" s="57"/>
      <c r="O472" s="57"/>
      <c r="P472" s="57"/>
    </row>
    <row r="473" spans="1:16" ht="14.45" customHeight="1" outlineLevel="1" x14ac:dyDescent="0.25">
      <c r="A473" s="139"/>
      <c r="B473" s="135"/>
      <c r="C473" s="135"/>
      <c r="D473" s="86" t="s">
        <v>180</v>
      </c>
      <c r="E473" s="92">
        <f>E458+E463+E468</f>
        <v>0</v>
      </c>
      <c r="F473" s="92">
        <f>F458+F463+F468</f>
        <v>0</v>
      </c>
      <c r="G473" s="92">
        <f>G458+G463+G468</f>
        <v>0</v>
      </c>
      <c r="H473" s="92">
        <f>H458+H463+H468</f>
        <v>0</v>
      </c>
      <c r="I473" s="92">
        <f>I458+I463+I468</f>
        <v>0</v>
      </c>
      <c r="J473" s="92">
        <f t="shared" si="116"/>
        <v>0</v>
      </c>
      <c r="K473" s="57"/>
      <c r="L473" s="57"/>
      <c r="M473" s="57"/>
      <c r="N473" s="57"/>
      <c r="O473" s="57"/>
      <c r="P473" s="57"/>
    </row>
    <row r="474" spans="1:16" ht="14.45" customHeight="1" outlineLevel="1" x14ac:dyDescent="0.25">
      <c r="A474" s="139"/>
      <c r="B474" s="135"/>
      <c r="C474" s="135"/>
      <c r="D474" s="86" t="s">
        <v>7</v>
      </c>
      <c r="E474" s="92">
        <f t="shared" ref="E474:I476" si="120">E459+E464+E469</f>
        <v>0</v>
      </c>
      <c r="F474" s="92">
        <f t="shared" si="120"/>
        <v>0</v>
      </c>
      <c r="G474" s="92">
        <f t="shared" si="120"/>
        <v>0</v>
      </c>
      <c r="H474" s="92">
        <f t="shared" si="120"/>
        <v>0</v>
      </c>
      <c r="I474" s="92">
        <f t="shared" si="120"/>
        <v>0</v>
      </c>
      <c r="J474" s="92">
        <f t="shared" si="116"/>
        <v>0</v>
      </c>
      <c r="K474" s="57"/>
      <c r="L474" s="57"/>
      <c r="M474" s="57"/>
      <c r="N474" s="57"/>
      <c r="O474" s="57"/>
      <c r="P474" s="57"/>
    </row>
    <row r="475" spans="1:16" ht="14.45" customHeight="1" outlineLevel="1" x14ac:dyDescent="0.25">
      <c r="A475" s="139"/>
      <c r="B475" s="135"/>
      <c r="C475" s="135"/>
      <c r="D475" s="86" t="s">
        <v>8</v>
      </c>
      <c r="E475" s="92">
        <f t="shared" si="120"/>
        <v>0</v>
      </c>
      <c r="F475" s="92">
        <f t="shared" si="120"/>
        <v>0</v>
      </c>
      <c r="G475" s="92">
        <f t="shared" si="120"/>
        <v>0</v>
      </c>
      <c r="H475" s="92">
        <f t="shared" si="120"/>
        <v>0</v>
      </c>
      <c r="I475" s="92">
        <f t="shared" si="120"/>
        <v>0</v>
      </c>
      <c r="J475" s="92">
        <f t="shared" si="116"/>
        <v>0</v>
      </c>
      <c r="K475" s="57"/>
      <c r="L475" s="57"/>
      <c r="M475" s="57"/>
      <c r="N475" s="57"/>
      <c r="O475" s="57"/>
      <c r="P475" s="57"/>
    </row>
    <row r="476" spans="1:16" ht="14.45" customHeight="1" outlineLevel="1" x14ac:dyDescent="0.25">
      <c r="A476" s="139"/>
      <c r="B476" s="135"/>
      <c r="C476" s="135"/>
      <c r="D476" s="86" t="s">
        <v>9</v>
      </c>
      <c r="E476" s="92">
        <f t="shared" si="120"/>
        <v>0</v>
      </c>
      <c r="F476" s="92">
        <f t="shared" si="120"/>
        <v>0</v>
      </c>
      <c r="G476" s="92">
        <f t="shared" si="120"/>
        <v>0</v>
      </c>
      <c r="H476" s="92">
        <f t="shared" si="120"/>
        <v>0</v>
      </c>
      <c r="I476" s="92">
        <f t="shared" si="120"/>
        <v>0</v>
      </c>
      <c r="J476" s="92">
        <f t="shared" si="116"/>
        <v>0</v>
      </c>
      <c r="K476" s="57"/>
      <c r="L476" s="57"/>
      <c r="M476" s="57"/>
      <c r="N476" s="57"/>
      <c r="O476" s="57"/>
      <c r="P476" s="57"/>
    </row>
    <row r="477" spans="1:16" ht="14.45" customHeight="1" outlineLevel="1" x14ac:dyDescent="0.25">
      <c r="A477" s="139" t="s">
        <v>120</v>
      </c>
      <c r="B477" s="135" t="s">
        <v>66</v>
      </c>
      <c r="C477" s="135" t="s">
        <v>161</v>
      </c>
      <c r="D477" s="86" t="s">
        <v>6</v>
      </c>
      <c r="E477" s="92">
        <f>SUM(E478:E481)</f>
        <v>0</v>
      </c>
      <c r="F477" s="93">
        <f>SUM(F478:F481)</f>
        <v>0</v>
      </c>
      <c r="G477" s="92">
        <f>SUM(G478:G481)</f>
        <v>0</v>
      </c>
      <c r="H477" s="92">
        <f>SUM(H478:H481)</f>
        <v>0</v>
      </c>
      <c r="I477" s="92">
        <f>SUM(I478:I481)</f>
        <v>0</v>
      </c>
      <c r="J477" s="92">
        <f t="shared" si="116"/>
        <v>0</v>
      </c>
      <c r="K477" s="57"/>
      <c r="L477" s="57"/>
      <c r="M477" s="57"/>
      <c r="N477" s="57"/>
      <c r="O477" s="57"/>
      <c r="P477" s="57"/>
    </row>
    <row r="478" spans="1:16" ht="14.45" customHeight="1" outlineLevel="1" x14ac:dyDescent="0.25">
      <c r="A478" s="139"/>
      <c r="B478" s="135"/>
      <c r="C478" s="135"/>
      <c r="D478" s="86" t="s">
        <v>180</v>
      </c>
      <c r="E478" s="94">
        <v>0</v>
      </c>
      <c r="F478" s="95">
        <v>0</v>
      </c>
      <c r="G478" s="94">
        <v>0</v>
      </c>
      <c r="H478" s="94">
        <v>0</v>
      </c>
      <c r="I478" s="94">
        <v>0</v>
      </c>
      <c r="J478" s="92">
        <f t="shared" si="116"/>
        <v>0</v>
      </c>
      <c r="K478" s="57"/>
      <c r="L478" s="57"/>
      <c r="M478" s="57"/>
      <c r="N478" s="57"/>
      <c r="O478" s="57"/>
      <c r="P478" s="57"/>
    </row>
    <row r="479" spans="1:16" ht="14.45" customHeight="1" outlineLevel="1" x14ac:dyDescent="0.25">
      <c r="A479" s="139"/>
      <c r="B479" s="135"/>
      <c r="C479" s="135"/>
      <c r="D479" s="86" t="s">
        <v>7</v>
      </c>
      <c r="E479" s="94">
        <v>0</v>
      </c>
      <c r="F479" s="95">
        <v>0</v>
      </c>
      <c r="G479" s="94">
        <v>0</v>
      </c>
      <c r="H479" s="94">
        <v>0</v>
      </c>
      <c r="I479" s="94">
        <v>0</v>
      </c>
      <c r="J479" s="92">
        <f t="shared" si="116"/>
        <v>0</v>
      </c>
      <c r="K479" s="57"/>
      <c r="L479" s="57"/>
      <c r="M479" s="57"/>
      <c r="N479" s="57"/>
      <c r="O479" s="57"/>
      <c r="P479" s="57"/>
    </row>
    <row r="480" spans="1:16" ht="14.45" customHeight="1" outlineLevel="1" x14ac:dyDescent="0.25">
      <c r="A480" s="139"/>
      <c r="B480" s="135"/>
      <c r="C480" s="135"/>
      <c r="D480" s="86" t="s">
        <v>8</v>
      </c>
      <c r="E480" s="94">
        <v>0</v>
      </c>
      <c r="F480" s="95">
        <v>0</v>
      </c>
      <c r="G480" s="94">
        <v>0</v>
      </c>
      <c r="H480" s="94">
        <v>0</v>
      </c>
      <c r="I480" s="94">
        <v>0</v>
      </c>
      <c r="J480" s="92">
        <f t="shared" si="116"/>
        <v>0</v>
      </c>
      <c r="K480" s="57"/>
      <c r="L480" s="57"/>
      <c r="M480" s="57"/>
      <c r="N480" s="57"/>
      <c r="O480" s="57"/>
      <c r="P480" s="57"/>
    </row>
    <row r="481" spans="1:16" ht="15.75" outlineLevel="1" x14ac:dyDescent="0.25">
      <c r="A481" s="139"/>
      <c r="B481" s="135"/>
      <c r="C481" s="135"/>
      <c r="D481" s="86" t="s">
        <v>9</v>
      </c>
      <c r="E481" s="94">
        <v>0</v>
      </c>
      <c r="F481" s="95">
        <v>0</v>
      </c>
      <c r="G481" s="94">
        <v>0</v>
      </c>
      <c r="H481" s="94">
        <v>0</v>
      </c>
      <c r="I481" s="94">
        <v>0</v>
      </c>
      <c r="J481" s="92">
        <f t="shared" si="116"/>
        <v>0</v>
      </c>
      <c r="K481" s="57"/>
      <c r="L481" s="57"/>
      <c r="M481" s="57"/>
      <c r="N481" s="57"/>
      <c r="O481" s="57"/>
      <c r="P481" s="57"/>
    </row>
    <row r="482" spans="1:16" ht="14.45" customHeight="1" outlineLevel="1" x14ac:dyDescent="0.25">
      <c r="A482" s="139"/>
      <c r="B482" s="135"/>
      <c r="C482" s="135" t="s">
        <v>218</v>
      </c>
      <c r="D482" s="86" t="s">
        <v>6</v>
      </c>
      <c r="E482" s="92">
        <f>SUM(E483:E486)</f>
        <v>50</v>
      </c>
      <c r="F482" s="93">
        <f>SUM(F483:F486)</f>
        <v>0</v>
      </c>
      <c r="G482" s="92">
        <f>SUM(G483:G486)</f>
        <v>0</v>
      </c>
      <c r="H482" s="92">
        <f>SUM(H483:H486)</f>
        <v>0</v>
      </c>
      <c r="I482" s="92">
        <f>SUM(I483:I486)</f>
        <v>0</v>
      </c>
      <c r="J482" s="92">
        <f t="shared" si="116"/>
        <v>50</v>
      </c>
      <c r="K482" s="57"/>
      <c r="L482" s="57"/>
      <c r="M482" s="57"/>
      <c r="N482" s="57"/>
      <c r="O482" s="57"/>
      <c r="P482" s="57"/>
    </row>
    <row r="483" spans="1:16" ht="14.45" customHeight="1" outlineLevel="1" x14ac:dyDescent="0.25">
      <c r="A483" s="139"/>
      <c r="B483" s="135"/>
      <c r="C483" s="135"/>
      <c r="D483" s="86" t="s">
        <v>180</v>
      </c>
      <c r="E483" s="94">
        <v>50</v>
      </c>
      <c r="F483" s="95">
        <v>0</v>
      </c>
      <c r="G483" s="94">
        <v>0</v>
      </c>
      <c r="H483" s="94">
        <v>0</v>
      </c>
      <c r="I483" s="94">
        <v>0</v>
      </c>
      <c r="J483" s="92">
        <f t="shared" si="116"/>
        <v>50</v>
      </c>
      <c r="K483" s="57"/>
      <c r="L483" s="57"/>
      <c r="M483" s="57"/>
      <c r="N483" s="57"/>
      <c r="O483" s="57"/>
      <c r="P483" s="57"/>
    </row>
    <row r="484" spans="1:16" ht="14.45" customHeight="1" outlineLevel="1" x14ac:dyDescent="0.25">
      <c r="A484" s="139"/>
      <c r="B484" s="135"/>
      <c r="C484" s="135"/>
      <c r="D484" s="86" t="s">
        <v>7</v>
      </c>
      <c r="E484" s="94">
        <v>0</v>
      </c>
      <c r="F484" s="95">
        <v>0</v>
      </c>
      <c r="G484" s="94">
        <v>0</v>
      </c>
      <c r="H484" s="94">
        <v>0</v>
      </c>
      <c r="I484" s="94">
        <v>0</v>
      </c>
      <c r="J484" s="92">
        <f t="shared" si="116"/>
        <v>0</v>
      </c>
      <c r="K484" s="57"/>
      <c r="L484" s="57"/>
      <c r="M484" s="57"/>
      <c r="N484" s="57"/>
      <c r="O484" s="57"/>
      <c r="P484" s="57"/>
    </row>
    <row r="485" spans="1:16" ht="14.45" customHeight="1" outlineLevel="1" x14ac:dyDescent="0.25">
      <c r="A485" s="139"/>
      <c r="B485" s="135"/>
      <c r="C485" s="135"/>
      <c r="D485" s="86" t="s">
        <v>8</v>
      </c>
      <c r="E485" s="94">
        <v>0</v>
      </c>
      <c r="F485" s="95">
        <v>0</v>
      </c>
      <c r="G485" s="94">
        <v>0</v>
      </c>
      <c r="H485" s="94">
        <v>0</v>
      </c>
      <c r="I485" s="94">
        <v>0</v>
      </c>
      <c r="J485" s="92">
        <f t="shared" si="116"/>
        <v>0</v>
      </c>
      <c r="K485" s="57"/>
      <c r="L485" s="57"/>
      <c r="M485" s="57"/>
      <c r="N485" s="57"/>
      <c r="O485" s="57"/>
      <c r="P485" s="57"/>
    </row>
    <row r="486" spans="1:16" ht="12.75" customHeight="1" outlineLevel="1" x14ac:dyDescent="0.25">
      <c r="A486" s="139"/>
      <c r="B486" s="135"/>
      <c r="C486" s="135"/>
      <c r="D486" s="86" t="s">
        <v>9</v>
      </c>
      <c r="E486" s="94">
        <v>0</v>
      </c>
      <c r="F486" s="95">
        <v>0</v>
      </c>
      <c r="G486" s="94">
        <v>0</v>
      </c>
      <c r="H486" s="94">
        <v>0</v>
      </c>
      <c r="I486" s="94">
        <v>0</v>
      </c>
      <c r="J486" s="92">
        <f t="shared" si="116"/>
        <v>0</v>
      </c>
      <c r="K486" s="57"/>
      <c r="L486" s="57"/>
      <c r="M486" s="57"/>
      <c r="N486" s="57"/>
      <c r="O486" s="57"/>
      <c r="P486" s="57"/>
    </row>
    <row r="487" spans="1:16" ht="14.45" customHeight="1" outlineLevel="1" x14ac:dyDescent="0.25">
      <c r="A487" s="139"/>
      <c r="B487" s="135"/>
      <c r="C487" s="135" t="s">
        <v>51</v>
      </c>
      <c r="D487" s="86" t="s">
        <v>6</v>
      </c>
      <c r="E487" s="92">
        <f>SUM(E488:E491)</f>
        <v>50</v>
      </c>
      <c r="F487" s="93">
        <f>SUM(F488:F491)</f>
        <v>0</v>
      </c>
      <c r="G487" s="92">
        <f>SUM(G488:G491)</f>
        <v>0</v>
      </c>
      <c r="H487" s="92">
        <f>SUM(H488:H491)</f>
        <v>0</v>
      </c>
      <c r="I487" s="92">
        <f>SUM(I488:I491)</f>
        <v>0</v>
      </c>
      <c r="J487" s="92">
        <f t="shared" si="116"/>
        <v>50</v>
      </c>
      <c r="K487" s="57"/>
      <c r="L487" s="57"/>
      <c r="M487" s="57"/>
      <c r="N487" s="57"/>
      <c r="O487" s="57"/>
      <c r="P487" s="57"/>
    </row>
    <row r="488" spans="1:16" ht="14.45" customHeight="1" outlineLevel="1" x14ac:dyDescent="0.25">
      <c r="A488" s="139"/>
      <c r="B488" s="135"/>
      <c r="C488" s="135"/>
      <c r="D488" s="86" t="s">
        <v>180</v>
      </c>
      <c r="E488" s="92">
        <f>E478+E483</f>
        <v>50</v>
      </c>
      <c r="F488" s="92">
        <f>F478+F483</f>
        <v>0</v>
      </c>
      <c r="G488" s="92">
        <f>G478+G483</f>
        <v>0</v>
      </c>
      <c r="H488" s="92">
        <f>H478+H483</f>
        <v>0</v>
      </c>
      <c r="I488" s="92">
        <f>I478+I483</f>
        <v>0</v>
      </c>
      <c r="J488" s="92">
        <f t="shared" si="116"/>
        <v>50</v>
      </c>
      <c r="K488" s="57"/>
      <c r="L488" s="57"/>
      <c r="M488" s="57"/>
      <c r="N488" s="57"/>
      <c r="O488" s="57"/>
      <c r="P488" s="57"/>
    </row>
    <row r="489" spans="1:16" ht="14.45" customHeight="1" outlineLevel="1" x14ac:dyDescent="0.25">
      <c r="A489" s="139"/>
      <c r="B489" s="135"/>
      <c r="C489" s="135"/>
      <c r="D489" s="86" t="s">
        <v>7</v>
      </c>
      <c r="E489" s="92">
        <f t="shared" ref="E489:I491" si="121">E479+E484</f>
        <v>0</v>
      </c>
      <c r="F489" s="92">
        <f t="shared" si="121"/>
        <v>0</v>
      </c>
      <c r="G489" s="92">
        <f t="shared" si="121"/>
        <v>0</v>
      </c>
      <c r="H489" s="92">
        <f t="shared" si="121"/>
        <v>0</v>
      </c>
      <c r="I489" s="92">
        <f t="shared" si="121"/>
        <v>0</v>
      </c>
      <c r="J489" s="92">
        <f t="shared" si="116"/>
        <v>0</v>
      </c>
      <c r="K489" s="57"/>
      <c r="L489" s="57"/>
      <c r="M489" s="57"/>
      <c r="N489" s="57"/>
      <c r="O489" s="57"/>
      <c r="P489" s="57"/>
    </row>
    <row r="490" spans="1:16" ht="14.45" customHeight="1" outlineLevel="1" x14ac:dyDescent="0.25">
      <c r="A490" s="139"/>
      <c r="B490" s="135"/>
      <c r="C490" s="135"/>
      <c r="D490" s="86" t="s">
        <v>8</v>
      </c>
      <c r="E490" s="92">
        <f t="shared" si="121"/>
        <v>0</v>
      </c>
      <c r="F490" s="92">
        <f t="shared" si="121"/>
        <v>0</v>
      </c>
      <c r="G490" s="92">
        <f t="shared" si="121"/>
        <v>0</v>
      </c>
      <c r="H490" s="92">
        <f t="shared" si="121"/>
        <v>0</v>
      </c>
      <c r="I490" s="92">
        <f t="shared" si="121"/>
        <v>0</v>
      </c>
      <c r="J490" s="92">
        <f t="shared" si="116"/>
        <v>0</v>
      </c>
      <c r="K490" s="57"/>
      <c r="L490" s="57"/>
      <c r="M490" s="57"/>
      <c r="N490" s="57"/>
      <c r="O490" s="57"/>
      <c r="P490" s="57"/>
    </row>
    <row r="491" spans="1:16" ht="14.45" customHeight="1" outlineLevel="1" x14ac:dyDescent="0.25">
      <c r="A491" s="139"/>
      <c r="B491" s="135"/>
      <c r="C491" s="135"/>
      <c r="D491" s="86" t="s">
        <v>9</v>
      </c>
      <c r="E491" s="92">
        <f t="shared" si="121"/>
        <v>0</v>
      </c>
      <c r="F491" s="92">
        <f t="shared" si="121"/>
        <v>0</v>
      </c>
      <c r="G491" s="92">
        <f t="shared" si="121"/>
        <v>0</v>
      </c>
      <c r="H491" s="92">
        <f t="shared" si="121"/>
        <v>0</v>
      </c>
      <c r="I491" s="92">
        <f t="shared" si="121"/>
        <v>0</v>
      </c>
      <c r="J491" s="92">
        <f t="shared" si="116"/>
        <v>0</v>
      </c>
      <c r="K491" s="57"/>
      <c r="L491" s="57"/>
      <c r="M491" s="57"/>
      <c r="N491" s="57"/>
      <c r="O491" s="57"/>
      <c r="P491" s="57"/>
    </row>
    <row r="492" spans="1:16" ht="14.45" customHeight="1" outlineLevel="1" x14ac:dyDescent="0.25">
      <c r="A492" s="147" t="s">
        <v>119</v>
      </c>
      <c r="B492" s="135" t="s">
        <v>67</v>
      </c>
      <c r="C492" s="135" t="s">
        <v>161</v>
      </c>
      <c r="D492" s="86" t="s">
        <v>6</v>
      </c>
      <c r="E492" s="92">
        <f>SUM(E493:E496)</f>
        <v>0</v>
      </c>
      <c r="F492" s="93">
        <f>SUM(F493:F496)</f>
        <v>0</v>
      </c>
      <c r="G492" s="92">
        <f>SUM(G493:G496)</f>
        <v>0</v>
      </c>
      <c r="H492" s="92">
        <f>SUM(H493:H496)</f>
        <v>0</v>
      </c>
      <c r="I492" s="92">
        <f>SUM(I493:I496)</f>
        <v>0</v>
      </c>
      <c r="J492" s="92">
        <f t="shared" si="116"/>
        <v>0</v>
      </c>
      <c r="K492" s="57"/>
      <c r="L492" s="57"/>
      <c r="M492" s="57"/>
      <c r="N492" s="57"/>
      <c r="O492" s="57"/>
      <c r="P492" s="57"/>
    </row>
    <row r="493" spans="1:16" ht="14.45" customHeight="1" outlineLevel="1" x14ac:dyDescent="0.25">
      <c r="A493" s="147"/>
      <c r="B493" s="135"/>
      <c r="C493" s="135"/>
      <c r="D493" s="86" t="s">
        <v>180</v>
      </c>
      <c r="E493" s="94">
        <v>0</v>
      </c>
      <c r="F493" s="95">
        <v>0</v>
      </c>
      <c r="G493" s="94">
        <v>0</v>
      </c>
      <c r="H493" s="94">
        <v>0</v>
      </c>
      <c r="I493" s="94">
        <v>0</v>
      </c>
      <c r="J493" s="92">
        <f t="shared" si="116"/>
        <v>0</v>
      </c>
      <c r="K493" s="57"/>
      <c r="L493" s="57"/>
      <c r="M493" s="57"/>
      <c r="N493" s="57"/>
      <c r="O493" s="57"/>
      <c r="P493" s="57"/>
    </row>
    <row r="494" spans="1:16" ht="14.45" customHeight="1" outlineLevel="1" x14ac:dyDescent="0.25">
      <c r="A494" s="147"/>
      <c r="B494" s="135"/>
      <c r="C494" s="135"/>
      <c r="D494" s="86" t="s">
        <v>7</v>
      </c>
      <c r="E494" s="94">
        <v>0</v>
      </c>
      <c r="F494" s="95">
        <v>0</v>
      </c>
      <c r="G494" s="94">
        <v>0</v>
      </c>
      <c r="H494" s="94">
        <v>0</v>
      </c>
      <c r="I494" s="94">
        <v>0</v>
      </c>
      <c r="J494" s="92">
        <f t="shared" si="116"/>
        <v>0</v>
      </c>
      <c r="K494" s="57"/>
      <c r="L494" s="57"/>
      <c r="M494" s="57"/>
      <c r="N494" s="57"/>
      <c r="O494" s="57"/>
      <c r="P494" s="57"/>
    </row>
    <row r="495" spans="1:16" ht="14.45" customHeight="1" outlineLevel="1" x14ac:dyDescent="0.25">
      <c r="A495" s="147"/>
      <c r="B495" s="135"/>
      <c r="C495" s="135"/>
      <c r="D495" s="86" t="s">
        <v>8</v>
      </c>
      <c r="E495" s="94">
        <v>0</v>
      </c>
      <c r="F495" s="95">
        <v>0</v>
      </c>
      <c r="G495" s="94">
        <v>0</v>
      </c>
      <c r="H495" s="94">
        <v>0</v>
      </c>
      <c r="I495" s="94">
        <v>0</v>
      </c>
      <c r="J495" s="92">
        <f t="shared" si="116"/>
        <v>0</v>
      </c>
      <c r="K495" s="57"/>
      <c r="L495" s="57"/>
      <c r="M495" s="57"/>
      <c r="N495" s="57"/>
      <c r="O495" s="57"/>
      <c r="P495" s="57"/>
    </row>
    <row r="496" spans="1:16" ht="15.75" outlineLevel="1" x14ac:dyDescent="0.25">
      <c r="A496" s="147"/>
      <c r="B496" s="135"/>
      <c r="C496" s="135"/>
      <c r="D496" s="86" t="s">
        <v>9</v>
      </c>
      <c r="E496" s="94">
        <v>0</v>
      </c>
      <c r="F496" s="95">
        <v>0</v>
      </c>
      <c r="G496" s="94">
        <v>0</v>
      </c>
      <c r="H496" s="94">
        <v>0</v>
      </c>
      <c r="I496" s="94">
        <v>0</v>
      </c>
      <c r="J496" s="92">
        <f t="shared" si="116"/>
        <v>0</v>
      </c>
      <c r="K496" s="57"/>
      <c r="L496" s="57"/>
      <c r="M496" s="57"/>
      <c r="N496" s="57"/>
      <c r="O496" s="57"/>
      <c r="P496" s="57"/>
    </row>
    <row r="497" spans="1:16" ht="14.45" customHeight="1" outlineLevel="1" x14ac:dyDescent="0.25">
      <c r="A497" s="147"/>
      <c r="B497" s="135"/>
      <c r="C497" s="135" t="s">
        <v>209</v>
      </c>
      <c r="D497" s="86" t="s">
        <v>6</v>
      </c>
      <c r="E497" s="92">
        <f>SUM(E498:E501)</f>
        <v>0</v>
      </c>
      <c r="F497" s="93">
        <f>SUM(F498:F501)</f>
        <v>0</v>
      </c>
      <c r="G497" s="92">
        <f>SUM(G498:G501)</f>
        <v>0</v>
      </c>
      <c r="H497" s="92">
        <f>SUM(H498:H501)</f>
        <v>0</v>
      </c>
      <c r="I497" s="92">
        <f>SUM(I498:I501)</f>
        <v>0</v>
      </c>
      <c r="J497" s="92">
        <f t="shared" si="116"/>
        <v>0</v>
      </c>
      <c r="K497" s="57"/>
      <c r="L497" s="57"/>
      <c r="M497" s="57"/>
      <c r="N497" s="57"/>
      <c r="O497" s="57"/>
      <c r="P497" s="57"/>
    </row>
    <row r="498" spans="1:16" ht="14.45" customHeight="1" outlineLevel="1" x14ac:dyDescent="0.25">
      <c r="A498" s="147"/>
      <c r="B498" s="135"/>
      <c r="C498" s="135"/>
      <c r="D498" s="86" t="s">
        <v>180</v>
      </c>
      <c r="E498" s="94">
        <v>0</v>
      </c>
      <c r="F498" s="95">
        <v>0</v>
      </c>
      <c r="G498" s="94">
        <v>0</v>
      </c>
      <c r="H498" s="94">
        <v>0</v>
      </c>
      <c r="I498" s="94">
        <v>0</v>
      </c>
      <c r="J498" s="92">
        <f t="shared" si="116"/>
        <v>0</v>
      </c>
      <c r="K498" s="57"/>
      <c r="L498" s="57"/>
      <c r="M498" s="57"/>
      <c r="N498" s="57"/>
      <c r="O498" s="57"/>
      <c r="P498" s="57"/>
    </row>
    <row r="499" spans="1:16" ht="14.45" customHeight="1" outlineLevel="1" x14ac:dyDescent="0.25">
      <c r="A499" s="147"/>
      <c r="B499" s="135"/>
      <c r="C499" s="135"/>
      <c r="D499" s="86" t="s">
        <v>7</v>
      </c>
      <c r="E499" s="94">
        <v>0</v>
      </c>
      <c r="F499" s="95">
        <v>0</v>
      </c>
      <c r="G499" s="94">
        <v>0</v>
      </c>
      <c r="H499" s="94">
        <v>0</v>
      </c>
      <c r="I499" s="94">
        <v>0</v>
      </c>
      <c r="J499" s="92">
        <f t="shared" si="116"/>
        <v>0</v>
      </c>
      <c r="K499" s="57"/>
      <c r="L499" s="57"/>
      <c r="M499" s="57"/>
      <c r="N499" s="57"/>
      <c r="O499" s="57"/>
      <c r="P499" s="57"/>
    </row>
    <row r="500" spans="1:16" ht="14.45" customHeight="1" outlineLevel="1" x14ac:dyDescent="0.25">
      <c r="A500" s="147"/>
      <c r="B500" s="135"/>
      <c r="C500" s="135"/>
      <c r="D500" s="86" t="s">
        <v>8</v>
      </c>
      <c r="E500" s="94">
        <v>0</v>
      </c>
      <c r="F500" s="95">
        <v>0</v>
      </c>
      <c r="G500" s="94">
        <v>0</v>
      </c>
      <c r="H500" s="94">
        <v>0</v>
      </c>
      <c r="I500" s="94">
        <v>0</v>
      </c>
      <c r="J500" s="92">
        <f t="shared" si="116"/>
        <v>0</v>
      </c>
      <c r="K500" s="57"/>
      <c r="L500" s="57"/>
      <c r="M500" s="57"/>
      <c r="N500" s="57"/>
      <c r="O500" s="57"/>
      <c r="P500" s="57"/>
    </row>
    <row r="501" spans="1:16" ht="17.25" customHeight="1" outlineLevel="1" x14ac:dyDescent="0.25">
      <c r="A501" s="147"/>
      <c r="B501" s="135"/>
      <c r="C501" s="135"/>
      <c r="D501" s="86" t="s">
        <v>9</v>
      </c>
      <c r="E501" s="94">
        <v>0</v>
      </c>
      <c r="F501" s="95">
        <v>0</v>
      </c>
      <c r="G501" s="94">
        <v>0</v>
      </c>
      <c r="H501" s="94">
        <v>0</v>
      </c>
      <c r="I501" s="94">
        <v>0</v>
      </c>
      <c r="J501" s="92">
        <f t="shared" si="116"/>
        <v>0</v>
      </c>
      <c r="K501" s="57"/>
      <c r="L501" s="57"/>
      <c r="M501" s="57"/>
      <c r="N501" s="57"/>
      <c r="O501" s="57"/>
      <c r="P501" s="57"/>
    </row>
    <row r="502" spans="1:16" ht="14.45" customHeight="1" outlineLevel="1" x14ac:dyDescent="0.25">
      <c r="A502" s="147"/>
      <c r="B502" s="135"/>
      <c r="C502" s="135" t="s">
        <v>218</v>
      </c>
      <c r="D502" s="86" t="s">
        <v>6</v>
      </c>
      <c r="E502" s="92">
        <f>SUM(E503:E506)</f>
        <v>0</v>
      </c>
      <c r="F502" s="93">
        <f>SUM(F503:F506)</f>
        <v>0</v>
      </c>
      <c r="G502" s="92">
        <f>SUM(G503:G506)</f>
        <v>0</v>
      </c>
      <c r="H502" s="92">
        <f>SUM(H503:H506)</f>
        <v>0</v>
      </c>
      <c r="I502" s="92">
        <f>SUM(I503:I506)</f>
        <v>0</v>
      </c>
      <c r="J502" s="92">
        <f>E502+F502+G502+H502+I502</f>
        <v>0</v>
      </c>
      <c r="K502" s="57"/>
      <c r="L502" s="57"/>
      <c r="M502" s="57"/>
      <c r="N502" s="57"/>
      <c r="O502" s="57"/>
      <c r="P502" s="57"/>
    </row>
    <row r="503" spans="1:16" ht="14.45" customHeight="1" outlineLevel="1" x14ac:dyDescent="0.25">
      <c r="A503" s="147"/>
      <c r="B503" s="135"/>
      <c r="C503" s="135"/>
      <c r="D503" s="86" t="s">
        <v>180</v>
      </c>
      <c r="E503" s="94">
        <v>0</v>
      </c>
      <c r="F503" s="95">
        <v>0</v>
      </c>
      <c r="G503" s="94">
        <v>0</v>
      </c>
      <c r="H503" s="94">
        <v>0</v>
      </c>
      <c r="I503" s="94">
        <v>0</v>
      </c>
      <c r="J503" s="92">
        <f>E503+F503+G503+H503+I503</f>
        <v>0</v>
      </c>
      <c r="K503" s="57"/>
      <c r="L503" s="57"/>
      <c r="M503" s="57"/>
      <c r="N503" s="57"/>
      <c r="O503" s="57"/>
      <c r="P503" s="57"/>
    </row>
    <row r="504" spans="1:16" ht="14.45" customHeight="1" outlineLevel="1" x14ac:dyDescent="0.25">
      <c r="A504" s="147"/>
      <c r="B504" s="135"/>
      <c r="C504" s="135"/>
      <c r="D504" s="86" t="s">
        <v>7</v>
      </c>
      <c r="E504" s="94">
        <v>0</v>
      </c>
      <c r="F504" s="95">
        <v>0</v>
      </c>
      <c r="G504" s="94">
        <v>0</v>
      </c>
      <c r="H504" s="94">
        <v>0</v>
      </c>
      <c r="I504" s="94">
        <v>0</v>
      </c>
      <c r="J504" s="92">
        <f>E504+F504+G504+H504+I504</f>
        <v>0</v>
      </c>
      <c r="K504" s="57"/>
      <c r="L504" s="57"/>
      <c r="M504" s="57"/>
      <c r="N504" s="57"/>
      <c r="O504" s="57"/>
      <c r="P504" s="57"/>
    </row>
    <row r="505" spans="1:16" ht="14.45" customHeight="1" outlineLevel="1" x14ac:dyDescent="0.25">
      <c r="A505" s="147"/>
      <c r="B505" s="135"/>
      <c r="C505" s="135"/>
      <c r="D505" s="86" t="s">
        <v>8</v>
      </c>
      <c r="E505" s="94">
        <v>0</v>
      </c>
      <c r="F505" s="95">
        <v>0</v>
      </c>
      <c r="G505" s="94">
        <v>0</v>
      </c>
      <c r="H505" s="94">
        <v>0</v>
      </c>
      <c r="I505" s="94">
        <v>0</v>
      </c>
      <c r="J505" s="92">
        <f>E505+F505+G505+H505+I505</f>
        <v>0</v>
      </c>
      <c r="K505" s="57"/>
      <c r="L505" s="57"/>
      <c r="M505" s="57"/>
      <c r="N505" s="57"/>
      <c r="O505" s="57"/>
      <c r="P505" s="57"/>
    </row>
    <row r="506" spans="1:16" ht="17.25" customHeight="1" outlineLevel="1" x14ac:dyDescent="0.25">
      <c r="A506" s="147"/>
      <c r="B506" s="135"/>
      <c r="C506" s="135"/>
      <c r="D506" s="86" t="s">
        <v>9</v>
      </c>
      <c r="E506" s="94">
        <v>0</v>
      </c>
      <c r="F506" s="95">
        <v>0</v>
      </c>
      <c r="G506" s="94">
        <v>0</v>
      </c>
      <c r="H506" s="94">
        <v>0</v>
      </c>
      <c r="I506" s="94">
        <v>0</v>
      </c>
      <c r="J506" s="92">
        <f>E506+F506+G506+H506+I506</f>
        <v>0</v>
      </c>
      <c r="K506" s="57"/>
      <c r="L506" s="57"/>
      <c r="M506" s="57"/>
      <c r="N506" s="57"/>
      <c r="O506" s="57"/>
      <c r="P506" s="57"/>
    </row>
    <row r="507" spans="1:16" ht="14.45" customHeight="1" outlineLevel="1" x14ac:dyDescent="0.25">
      <c r="A507" s="147"/>
      <c r="B507" s="135"/>
      <c r="C507" s="135" t="s">
        <v>51</v>
      </c>
      <c r="D507" s="86" t="s">
        <v>6</v>
      </c>
      <c r="E507" s="92">
        <f>SUM(E508:E511)</f>
        <v>0</v>
      </c>
      <c r="F507" s="93">
        <f>SUM(F508:F511)</f>
        <v>0</v>
      </c>
      <c r="G507" s="92">
        <f>SUM(G508:G511)</f>
        <v>0</v>
      </c>
      <c r="H507" s="92">
        <f>SUM(H508:H511)</f>
        <v>0</v>
      </c>
      <c r="I507" s="92">
        <f>SUM(I508:I511)</f>
        <v>0</v>
      </c>
      <c r="J507" s="92">
        <f t="shared" si="116"/>
        <v>0</v>
      </c>
      <c r="K507" s="57"/>
      <c r="L507" s="57"/>
      <c r="M507" s="57"/>
      <c r="N507" s="57"/>
      <c r="O507" s="57"/>
      <c r="P507" s="57"/>
    </row>
    <row r="508" spans="1:16" ht="14.45" customHeight="1" outlineLevel="1" x14ac:dyDescent="0.25">
      <c r="A508" s="147"/>
      <c r="B508" s="135"/>
      <c r="C508" s="135"/>
      <c r="D508" s="86" t="s">
        <v>180</v>
      </c>
      <c r="E508" s="92">
        <f>E493+E498+E503</f>
        <v>0</v>
      </c>
      <c r="F508" s="92">
        <f>F493+F498+F503</f>
        <v>0</v>
      </c>
      <c r="G508" s="92">
        <f>G493+G498+G503</f>
        <v>0</v>
      </c>
      <c r="H508" s="92">
        <f>H493+H498+H503</f>
        <v>0</v>
      </c>
      <c r="I508" s="92">
        <f>I493+I498+I503</f>
        <v>0</v>
      </c>
      <c r="J508" s="92">
        <f t="shared" si="116"/>
        <v>0</v>
      </c>
      <c r="K508" s="57"/>
      <c r="L508" s="57"/>
      <c r="M508" s="57"/>
      <c r="N508" s="57"/>
      <c r="O508" s="57"/>
      <c r="P508" s="57"/>
    </row>
    <row r="509" spans="1:16" ht="14.45" customHeight="1" outlineLevel="1" x14ac:dyDescent="0.25">
      <c r="A509" s="147"/>
      <c r="B509" s="135"/>
      <c r="C509" s="135"/>
      <c r="D509" s="86" t="s">
        <v>7</v>
      </c>
      <c r="E509" s="92">
        <f t="shared" ref="E509:I511" si="122">E494+E499+E504</f>
        <v>0</v>
      </c>
      <c r="F509" s="92">
        <f t="shared" si="122"/>
        <v>0</v>
      </c>
      <c r="G509" s="92">
        <f t="shared" si="122"/>
        <v>0</v>
      </c>
      <c r="H509" s="92">
        <f t="shared" si="122"/>
        <v>0</v>
      </c>
      <c r="I509" s="92">
        <f t="shared" si="122"/>
        <v>0</v>
      </c>
      <c r="J509" s="92">
        <f t="shared" si="116"/>
        <v>0</v>
      </c>
      <c r="K509" s="57"/>
      <c r="L509" s="57"/>
      <c r="M509" s="57"/>
      <c r="N509" s="57"/>
      <c r="O509" s="57"/>
      <c r="P509" s="57"/>
    </row>
    <row r="510" spans="1:16" ht="14.45" customHeight="1" outlineLevel="1" x14ac:dyDescent="0.25">
      <c r="A510" s="147"/>
      <c r="B510" s="135"/>
      <c r="C510" s="135"/>
      <c r="D510" s="86" t="s">
        <v>8</v>
      </c>
      <c r="E510" s="92">
        <f t="shared" si="122"/>
        <v>0</v>
      </c>
      <c r="F510" s="92">
        <f t="shared" si="122"/>
        <v>0</v>
      </c>
      <c r="G510" s="92">
        <f t="shared" si="122"/>
        <v>0</v>
      </c>
      <c r="H510" s="92">
        <f t="shared" si="122"/>
        <v>0</v>
      </c>
      <c r="I510" s="92">
        <f t="shared" si="122"/>
        <v>0</v>
      </c>
      <c r="J510" s="92">
        <f t="shared" ref="J510:J572" si="123">E510+F510+G510+H510+I510</f>
        <v>0</v>
      </c>
      <c r="K510" s="57"/>
      <c r="L510" s="57"/>
      <c r="M510" s="57"/>
      <c r="N510" s="57"/>
      <c r="O510" s="57"/>
      <c r="P510" s="57"/>
    </row>
    <row r="511" spans="1:16" ht="14.45" customHeight="1" outlineLevel="1" x14ac:dyDescent="0.25">
      <c r="A511" s="147"/>
      <c r="B511" s="135"/>
      <c r="C511" s="135"/>
      <c r="D511" s="86" t="s">
        <v>9</v>
      </c>
      <c r="E511" s="92">
        <f t="shared" si="122"/>
        <v>0</v>
      </c>
      <c r="F511" s="92">
        <f t="shared" si="122"/>
        <v>0</v>
      </c>
      <c r="G511" s="92">
        <f t="shared" si="122"/>
        <v>0</v>
      </c>
      <c r="H511" s="92">
        <f t="shared" si="122"/>
        <v>0</v>
      </c>
      <c r="I511" s="92">
        <f t="shared" si="122"/>
        <v>0</v>
      </c>
      <c r="J511" s="92">
        <f t="shared" si="123"/>
        <v>0</v>
      </c>
      <c r="K511" s="57"/>
      <c r="L511" s="57"/>
      <c r="M511" s="57"/>
      <c r="N511" s="57"/>
      <c r="O511" s="57"/>
      <c r="P511" s="57"/>
    </row>
    <row r="512" spans="1:16" ht="14.45" customHeight="1" outlineLevel="1" x14ac:dyDescent="0.25">
      <c r="A512" s="147" t="s">
        <v>118</v>
      </c>
      <c r="B512" s="135" t="s">
        <v>68</v>
      </c>
      <c r="C512" s="135" t="s">
        <v>161</v>
      </c>
      <c r="D512" s="86" t="s">
        <v>6</v>
      </c>
      <c r="E512" s="92">
        <f>SUM(E513:E516)</f>
        <v>0</v>
      </c>
      <c r="F512" s="93">
        <f>SUM(F513:F516)</f>
        <v>0</v>
      </c>
      <c r="G512" s="92">
        <f>SUM(G513:G516)</f>
        <v>0</v>
      </c>
      <c r="H512" s="92">
        <f>SUM(H513:H516)</f>
        <v>0</v>
      </c>
      <c r="I512" s="92">
        <f>SUM(I513:I516)</f>
        <v>0</v>
      </c>
      <c r="J512" s="92">
        <f t="shared" si="123"/>
        <v>0</v>
      </c>
      <c r="K512" s="57"/>
      <c r="L512" s="57"/>
      <c r="M512" s="57"/>
      <c r="N512" s="57"/>
      <c r="O512" s="57"/>
      <c r="P512" s="57"/>
    </row>
    <row r="513" spans="1:16" ht="14.45" customHeight="1" outlineLevel="1" x14ac:dyDescent="0.25">
      <c r="A513" s="147"/>
      <c r="B513" s="135"/>
      <c r="C513" s="135"/>
      <c r="D513" s="86" t="s">
        <v>180</v>
      </c>
      <c r="E513" s="94">
        <v>0</v>
      </c>
      <c r="F513" s="95">
        <v>0</v>
      </c>
      <c r="G513" s="94">
        <v>0</v>
      </c>
      <c r="H513" s="94">
        <v>0</v>
      </c>
      <c r="I513" s="94">
        <v>0</v>
      </c>
      <c r="J513" s="92">
        <f t="shared" si="123"/>
        <v>0</v>
      </c>
      <c r="K513" s="57"/>
      <c r="L513" s="57"/>
      <c r="M513" s="57"/>
      <c r="N513" s="57"/>
      <c r="O513" s="57"/>
      <c r="P513" s="57"/>
    </row>
    <row r="514" spans="1:16" ht="14.45" customHeight="1" outlineLevel="1" x14ac:dyDescent="0.25">
      <c r="A514" s="147"/>
      <c r="B514" s="135"/>
      <c r="C514" s="135"/>
      <c r="D514" s="86" t="s">
        <v>7</v>
      </c>
      <c r="E514" s="94">
        <v>0</v>
      </c>
      <c r="F514" s="95">
        <v>0</v>
      </c>
      <c r="G514" s="94">
        <v>0</v>
      </c>
      <c r="H514" s="94">
        <v>0</v>
      </c>
      <c r="I514" s="94">
        <v>0</v>
      </c>
      <c r="J514" s="92">
        <f t="shared" si="123"/>
        <v>0</v>
      </c>
      <c r="K514" s="57"/>
      <c r="L514" s="57"/>
      <c r="M514" s="57"/>
      <c r="N514" s="57"/>
      <c r="O514" s="57"/>
      <c r="P514" s="57"/>
    </row>
    <row r="515" spans="1:16" ht="14.45" customHeight="1" outlineLevel="1" x14ac:dyDescent="0.25">
      <c r="A515" s="147"/>
      <c r="B515" s="135"/>
      <c r="C515" s="135"/>
      <c r="D515" s="86" t="s">
        <v>8</v>
      </c>
      <c r="E515" s="94">
        <v>0</v>
      </c>
      <c r="F515" s="95">
        <v>0</v>
      </c>
      <c r="G515" s="94">
        <v>0</v>
      </c>
      <c r="H515" s="94">
        <v>0</v>
      </c>
      <c r="I515" s="94">
        <v>0</v>
      </c>
      <c r="J515" s="92">
        <f t="shared" si="123"/>
        <v>0</v>
      </c>
      <c r="K515" s="57"/>
      <c r="L515" s="57"/>
      <c r="M515" s="57"/>
      <c r="N515" s="57"/>
      <c r="O515" s="57"/>
      <c r="P515" s="57"/>
    </row>
    <row r="516" spans="1:16" ht="15.75" outlineLevel="1" x14ac:dyDescent="0.25">
      <c r="A516" s="147"/>
      <c r="B516" s="135"/>
      <c r="C516" s="135"/>
      <c r="D516" s="86" t="s">
        <v>9</v>
      </c>
      <c r="E516" s="94">
        <v>0</v>
      </c>
      <c r="F516" s="95">
        <v>0</v>
      </c>
      <c r="G516" s="94">
        <v>0</v>
      </c>
      <c r="H516" s="94">
        <v>0</v>
      </c>
      <c r="I516" s="94">
        <v>0</v>
      </c>
      <c r="J516" s="92">
        <f t="shared" si="123"/>
        <v>0</v>
      </c>
      <c r="K516" s="57"/>
      <c r="L516" s="57"/>
      <c r="M516" s="57"/>
      <c r="N516" s="57"/>
      <c r="O516" s="57"/>
      <c r="P516" s="57"/>
    </row>
    <row r="517" spans="1:16" ht="14.45" customHeight="1" outlineLevel="1" x14ac:dyDescent="0.25">
      <c r="A517" s="147"/>
      <c r="B517" s="135"/>
      <c r="C517" s="135" t="s">
        <v>209</v>
      </c>
      <c r="D517" s="86" t="s">
        <v>6</v>
      </c>
      <c r="E517" s="92">
        <f>SUM(E518:E521)</f>
        <v>0</v>
      </c>
      <c r="F517" s="93">
        <f>SUM(F518:F521)</f>
        <v>0</v>
      </c>
      <c r="G517" s="92">
        <f>SUM(G518:G521)</f>
        <v>0</v>
      </c>
      <c r="H517" s="92">
        <f>SUM(H518:H521)</f>
        <v>0</v>
      </c>
      <c r="I517" s="92">
        <f>SUM(I518:I521)</f>
        <v>0</v>
      </c>
      <c r="J517" s="92">
        <f t="shared" si="123"/>
        <v>0</v>
      </c>
      <c r="K517" s="57"/>
      <c r="L517" s="57"/>
      <c r="M517" s="57"/>
      <c r="N517" s="57"/>
      <c r="O517" s="57"/>
      <c r="P517" s="57"/>
    </row>
    <row r="518" spans="1:16" ht="14.45" customHeight="1" outlineLevel="1" x14ac:dyDescent="0.25">
      <c r="A518" s="147"/>
      <c r="B518" s="135"/>
      <c r="C518" s="135"/>
      <c r="D518" s="86" t="s">
        <v>180</v>
      </c>
      <c r="E518" s="94">
        <v>0</v>
      </c>
      <c r="F518" s="95">
        <v>0</v>
      </c>
      <c r="G518" s="94">
        <v>0</v>
      </c>
      <c r="H518" s="94">
        <v>0</v>
      </c>
      <c r="I518" s="94">
        <v>0</v>
      </c>
      <c r="J518" s="92">
        <f t="shared" si="123"/>
        <v>0</v>
      </c>
      <c r="K518" s="57"/>
      <c r="L518" s="57"/>
      <c r="M518" s="57"/>
      <c r="N518" s="57"/>
      <c r="O518" s="57"/>
      <c r="P518" s="57"/>
    </row>
    <row r="519" spans="1:16" ht="14.45" customHeight="1" outlineLevel="1" x14ac:dyDescent="0.25">
      <c r="A519" s="147"/>
      <c r="B519" s="135"/>
      <c r="C519" s="135"/>
      <c r="D519" s="86" t="s">
        <v>7</v>
      </c>
      <c r="E519" s="94">
        <v>0</v>
      </c>
      <c r="F519" s="95">
        <v>0</v>
      </c>
      <c r="G519" s="94">
        <v>0</v>
      </c>
      <c r="H519" s="94">
        <v>0</v>
      </c>
      <c r="I519" s="94">
        <v>0</v>
      </c>
      <c r="J519" s="92">
        <f t="shared" si="123"/>
        <v>0</v>
      </c>
      <c r="K519" s="57"/>
      <c r="L519" s="57"/>
      <c r="M519" s="57"/>
      <c r="N519" s="57"/>
      <c r="O519" s="57"/>
      <c r="P519" s="57"/>
    </row>
    <row r="520" spans="1:16" ht="14.45" customHeight="1" outlineLevel="1" x14ac:dyDescent="0.25">
      <c r="A520" s="147"/>
      <c r="B520" s="135"/>
      <c r="C520" s="135"/>
      <c r="D520" s="86" t="s">
        <v>8</v>
      </c>
      <c r="E520" s="94">
        <v>0</v>
      </c>
      <c r="F520" s="95">
        <v>0</v>
      </c>
      <c r="G520" s="94">
        <v>0</v>
      </c>
      <c r="H520" s="94">
        <v>0</v>
      </c>
      <c r="I520" s="94">
        <v>0</v>
      </c>
      <c r="J520" s="92">
        <f t="shared" si="123"/>
        <v>0</v>
      </c>
      <c r="K520" s="57"/>
      <c r="L520" s="57"/>
      <c r="M520" s="57"/>
      <c r="N520" s="57"/>
      <c r="O520" s="57"/>
      <c r="P520" s="57"/>
    </row>
    <row r="521" spans="1:16" ht="15" customHeight="1" outlineLevel="1" x14ac:dyDescent="0.25">
      <c r="A521" s="147"/>
      <c r="B521" s="135"/>
      <c r="C521" s="135"/>
      <c r="D521" s="86" t="s">
        <v>9</v>
      </c>
      <c r="E521" s="94">
        <v>0</v>
      </c>
      <c r="F521" s="95">
        <v>0</v>
      </c>
      <c r="G521" s="94">
        <v>0</v>
      </c>
      <c r="H521" s="94">
        <v>0</v>
      </c>
      <c r="I521" s="94">
        <v>0</v>
      </c>
      <c r="J521" s="92">
        <f t="shared" si="123"/>
        <v>0</v>
      </c>
      <c r="K521" s="57"/>
      <c r="L521" s="57"/>
      <c r="M521" s="57"/>
      <c r="N521" s="57"/>
      <c r="O521" s="57"/>
      <c r="P521" s="57"/>
    </row>
    <row r="522" spans="1:16" ht="14.45" customHeight="1" outlineLevel="1" x14ac:dyDescent="0.25">
      <c r="A522" s="147"/>
      <c r="B522" s="135"/>
      <c r="C522" s="135" t="s">
        <v>218</v>
      </c>
      <c r="D522" s="86" t="s">
        <v>6</v>
      </c>
      <c r="E522" s="92">
        <f>SUM(E523:E526)</f>
        <v>0</v>
      </c>
      <c r="F522" s="93">
        <f>SUM(F523:F526)</f>
        <v>0</v>
      </c>
      <c r="G522" s="92">
        <f>SUM(G523:G526)</f>
        <v>0</v>
      </c>
      <c r="H522" s="92">
        <f>SUM(H523:H526)</f>
        <v>0</v>
      </c>
      <c r="I522" s="92">
        <f>SUM(I523:I526)</f>
        <v>0</v>
      </c>
      <c r="J522" s="92">
        <f>E522+F522+G522+H522+I522</f>
        <v>0</v>
      </c>
      <c r="K522" s="57"/>
      <c r="L522" s="57"/>
      <c r="M522" s="57"/>
      <c r="N522" s="57"/>
      <c r="O522" s="57"/>
      <c r="P522" s="57"/>
    </row>
    <row r="523" spans="1:16" ht="14.45" customHeight="1" outlineLevel="1" x14ac:dyDescent="0.25">
      <c r="A523" s="147"/>
      <c r="B523" s="135"/>
      <c r="C523" s="135"/>
      <c r="D523" s="86" t="s">
        <v>180</v>
      </c>
      <c r="E523" s="94">
        <v>0</v>
      </c>
      <c r="F523" s="95">
        <v>0</v>
      </c>
      <c r="G523" s="94">
        <v>0</v>
      </c>
      <c r="H523" s="94">
        <v>0</v>
      </c>
      <c r="I523" s="94">
        <v>0</v>
      </c>
      <c r="J523" s="92">
        <f>E523+F523+G523+H523+I523</f>
        <v>0</v>
      </c>
      <c r="K523" s="57"/>
      <c r="L523" s="57"/>
      <c r="M523" s="57"/>
      <c r="N523" s="57"/>
      <c r="O523" s="57"/>
      <c r="P523" s="57"/>
    </row>
    <row r="524" spans="1:16" ht="14.45" customHeight="1" outlineLevel="1" x14ac:dyDescent="0.25">
      <c r="A524" s="147"/>
      <c r="B524" s="135"/>
      <c r="C524" s="135"/>
      <c r="D524" s="86" t="s">
        <v>7</v>
      </c>
      <c r="E524" s="94">
        <v>0</v>
      </c>
      <c r="F524" s="95">
        <v>0</v>
      </c>
      <c r="G524" s="94">
        <v>0</v>
      </c>
      <c r="H524" s="94">
        <v>0</v>
      </c>
      <c r="I524" s="94">
        <v>0</v>
      </c>
      <c r="J524" s="92">
        <f>E524+F524+G524+H524+I524</f>
        <v>0</v>
      </c>
      <c r="K524" s="57"/>
      <c r="L524" s="57"/>
      <c r="M524" s="57"/>
      <c r="N524" s="57"/>
      <c r="O524" s="57"/>
      <c r="P524" s="57"/>
    </row>
    <row r="525" spans="1:16" ht="14.45" customHeight="1" outlineLevel="1" x14ac:dyDescent="0.25">
      <c r="A525" s="147"/>
      <c r="B525" s="135"/>
      <c r="C525" s="135"/>
      <c r="D525" s="86" t="s">
        <v>8</v>
      </c>
      <c r="E525" s="94">
        <v>0</v>
      </c>
      <c r="F525" s="95">
        <v>0</v>
      </c>
      <c r="G525" s="94">
        <v>0</v>
      </c>
      <c r="H525" s="94">
        <v>0</v>
      </c>
      <c r="I525" s="94">
        <v>0</v>
      </c>
      <c r="J525" s="92">
        <f>E525+F525+G525+H525+I525</f>
        <v>0</v>
      </c>
      <c r="K525" s="57"/>
      <c r="L525" s="57"/>
      <c r="M525" s="57"/>
      <c r="N525" s="57"/>
      <c r="O525" s="57"/>
      <c r="P525" s="57"/>
    </row>
    <row r="526" spans="1:16" ht="15" customHeight="1" outlineLevel="1" x14ac:dyDescent="0.25">
      <c r="A526" s="147"/>
      <c r="B526" s="135"/>
      <c r="C526" s="135"/>
      <c r="D526" s="86" t="s">
        <v>9</v>
      </c>
      <c r="E526" s="94">
        <v>0</v>
      </c>
      <c r="F526" s="95">
        <v>0</v>
      </c>
      <c r="G526" s="94">
        <v>0</v>
      </c>
      <c r="H526" s="94">
        <v>0</v>
      </c>
      <c r="I526" s="94">
        <v>0</v>
      </c>
      <c r="J526" s="92">
        <f>E526+F526+G526+H526+I526</f>
        <v>0</v>
      </c>
      <c r="K526" s="57"/>
      <c r="L526" s="57"/>
      <c r="M526" s="57"/>
      <c r="N526" s="57"/>
      <c r="O526" s="57"/>
      <c r="P526" s="57"/>
    </row>
    <row r="527" spans="1:16" ht="14.45" customHeight="1" outlineLevel="1" x14ac:dyDescent="0.25">
      <c r="A527" s="147"/>
      <c r="B527" s="135"/>
      <c r="C527" s="135" t="s">
        <v>51</v>
      </c>
      <c r="D527" s="86" t="s">
        <v>6</v>
      </c>
      <c r="E527" s="92">
        <f>SUM(E528:E531)</f>
        <v>0</v>
      </c>
      <c r="F527" s="93">
        <f>SUM(F528:F531)</f>
        <v>0</v>
      </c>
      <c r="G527" s="92">
        <f>SUM(G528:G531)</f>
        <v>0</v>
      </c>
      <c r="H527" s="92">
        <f>SUM(H528:H531)</f>
        <v>0</v>
      </c>
      <c r="I527" s="92">
        <f>SUM(I528:I531)</f>
        <v>0</v>
      </c>
      <c r="J527" s="92">
        <f t="shared" si="123"/>
        <v>0</v>
      </c>
      <c r="K527" s="57"/>
      <c r="L527" s="57"/>
      <c r="M527" s="57"/>
      <c r="N527" s="57"/>
      <c r="O527" s="57"/>
      <c r="P527" s="57"/>
    </row>
    <row r="528" spans="1:16" ht="14.45" customHeight="1" outlineLevel="1" x14ac:dyDescent="0.25">
      <c r="A528" s="147"/>
      <c r="B528" s="135"/>
      <c r="C528" s="135"/>
      <c r="D528" s="86" t="s">
        <v>180</v>
      </c>
      <c r="E528" s="92">
        <f>E513+E518+E523</f>
        <v>0</v>
      </c>
      <c r="F528" s="92">
        <f>F513+F518+F523</f>
        <v>0</v>
      </c>
      <c r="G528" s="92">
        <f>G513+G518+G523</f>
        <v>0</v>
      </c>
      <c r="H528" s="92">
        <f>H513+H518+H523</f>
        <v>0</v>
      </c>
      <c r="I528" s="92">
        <f>I513+I518+I523</f>
        <v>0</v>
      </c>
      <c r="J528" s="92">
        <f t="shared" si="123"/>
        <v>0</v>
      </c>
      <c r="K528" s="57"/>
      <c r="L528" s="57"/>
      <c r="M528" s="57"/>
      <c r="N528" s="57"/>
      <c r="O528" s="57"/>
      <c r="P528" s="57"/>
    </row>
    <row r="529" spans="1:16" ht="14.45" customHeight="1" outlineLevel="1" x14ac:dyDescent="0.25">
      <c r="A529" s="147"/>
      <c r="B529" s="135"/>
      <c r="C529" s="135"/>
      <c r="D529" s="86" t="s">
        <v>7</v>
      </c>
      <c r="E529" s="92">
        <f t="shared" ref="E529:I531" si="124">E514+E519+E524</f>
        <v>0</v>
      </c>
      <c r="F529" s="92">
        <f t="shared" si="124"/>
        <v>0</v>
      </c>
      <c r="G529" s="92">
        <f t="shared" si="124"/>
        <v>0</v>
      </c>
      <c r="H529" s="92">
        <f t="shared" si="124"/>
        <v>0</v>
      </c>
      <c r="I529" s="92">
        <f t="shared" si="124"/>
        <v>0</v>
      </c>
      <c r="J529" s="92">
        <f t="shared" si="123"/>
        <v>0</v>
      </c>
      <c r="K529" s="57"/>
      <c r="L529" s="57"/>
      <c r="M529" s="57"/>
      <c r="N529" s="57"/>
      <c r="O529" s="57"/>
      <c r="P529" s="57"/>
    </row>
    <row r="530" spans="1:16" ht="14.45" customHeight="1" outlineLevel="1" x14ac:dyDescent="0.25">
      <c r="A530" s="147"/>
      <c r="B530" s="135"/>
      <c r="C530" s="135"/>
      <c r="D530" s="86" t="s">
        <v>8</v>
      </c>
      <c r="E530" s="92">
        <f t="shared" si="124"/>
        <v>0</v>
      </c>
      <c r="F530" s="92">
        <f t="shared" si="124"/>
        <v>0</v>
      </c>
      <c r="G530" s="92">
        <f t="shared" si="124"/>
        <v>0</v>
      </c>
      <c r="H530" s="92">
        <f t="shared" si="124"/>
        <v>0</v>
      </c>
      <c r="I530" s="92">
        <f t="shared" si="124"/>
        <v>0</v>
      </c>
      <c r="J530" s="92">
        <f t="shared" si="123"/>
        <v>0</v>
      </c>
      <c r="K530" s="57"/>
      <c r="L530" s="57"/>
      <c r="M530" s="57"/>
      <c r="N530" s="57"/>
      <c r="O530" s="57"/>
      <c r="P530" s="57"/>
    </row>
    <row r="531" spans="1:16" ht="14.45" customHeight="1" outlineLevel="1" x14ac:dyDescent="0.25">
      <c r="A531" s="147"/>
      <c r="B531" s="135"/>
      <c r="C531" s="135"/>
      <c r="D531" s="86" t="s">
        <v>9</v>
      </c>
      <c r="E531" s="92">
        <f t="shared" si="124"/>
        <v>0</v>
      </c>
      <c r="F531" s="92">
        <f t="shared" si="124"/>
        <v>0</v>
      </c>
      <c r="G531" s="92">
        <f t="shared" si="124"/>
        <v>0</v>
      </c>
      <c r="H531" s="92">
        <f t="shared" si="124"/>
        <v>0</v>
      </c>
      <c r="I531" s="92">
        <f t="shared" si="124"/>
        <v>0</v>
      </c>
      <c r="J531" s="92">
        <f t="shared" si="123"/>
        <v>0</v>
      </c>
      <c r="K531" s="57"/>
      <c r="L531" s="57"/>
      <c r="M531" s="57"/>
      <c r="N531" s="57"/>
      <c r="O531" s="57"/>
      <c r="P531" s="57"/>
    </row>
    <row r="532" spans="1:16" ht="14.45" customHeight="1" outlineLevel="1" x14ac:dyDescent="0.25">
      <c r="A532" s="147" t="s">
        <v>117</v>
      </c>
      <c r="B532" s="135" t="s">
        <v>69</v>
      </c>
      <c r="C532" s="135" t="s">
        <v>161</v>
      </c>
      <c r="D532" s="86" t="s">
        <v>6</v>
      </c>
      <c r="E532" s="92">
        <f>SUM(E533:E536)</f>
        <v>0</v>
      </c>
      <c r="F532" s="93">
        <f>SUM(F533:F536)</f>
        <v>0</v>
      </c>
      <c r="G532" s="92">
        <f>SUM(G533:G536)</f>
        <v>0</v>
      </c>
      <c r="H532" s="92">
        <f>SUM(H533:H536)</f>
        <v>0</v>
      </c>
      <c r="I532" s="92">
        <f>SUM(I533:I536)</f>
        <v>0</v>
      </c>
      <c r="J532" s="92">
        <f t="shared" si="123"/>
        <v>0</v>
      </c>
      <c r="K532" s="57"/>
      <c r="L532" s="57"/>
      <c r="M532" s="57"/>
      <c r="N532" s="57"/>
      <c r="O532" s="57"/>
      <c r="P532" s="57"/>
    </row>
    <row r="533" spans="1:16" ht="14.45" customHeight="1" outlineLevel="1" x14ac:dyDescent="0.25">
      <c r="A533" s="147"/>
      <c r="B533" s="135"/>
      <c r="C533" s="135"/>
      <c r="D533" s="86" t="s">
        <v>180</v>
      </c>
      <c r="E533" s="94">
        <v>0</v>
      </c>
      <c r="F533" s="95">
        <v>0</v>
      </c>
      <c r="G533" s="94">
        <v>0</v>
      </c>
      <c r="H533" s="94">
        <v>0</v>
      </c>
      <c r="I533" s="94">
        <v>0</v>
      </c>
      <c r="J533" s="92">
        <f t="shared" si="123"/>
        <v>0</v>
      </c>
      <c r="K533" s="57"/>
      <c r="L533" s="57"/>
      <c r="M533" s="57"/>
      <c r="N533" s="57"/>
      <c r="O533" s="57"/>
      <c r="P533" s="57"/>
    </row>
    <row r="534" spans="1:16" ht="14.45" customHeight="1" outlineLevel="1" x14ac:dyDescent="0.25">
      <c r="A534" s="147"/>
      <c r="B534" s="135"/>
      <c r="C534" s="135"/>
      <c r="D534" s="86" t="s">
        <v>7</v>
      </c>
      <c r="E534" s="94">
        <v>0</v>
      </c>
      <c r="F534" s="95">
        <v>0</v>
      </c>
      <c r="G534" s="94">
        <v>0</v>
      </c>
      <c r="H534" s="94">
        <v>0</v>
      </c>
      <c r="I534" s="94">
        <v>0</v>
      </c>
      <c r="J534" s="92">
        <f t="shared" si="123"/>
        <v>0</v>
      </c>
      <c r="K534" s="57"/>
      <c r="L534" s="57"/>
      <c r="M534" s="57"/>
      <c r="N534" s="57"/>
      <c r="O534" s="57"/>
      <c r="P534" s="57"/>
    </row>
    <row r="535" spans="1:16" ht="14.45" customHeight="1" outlineLevel="1" x14ac:dyDescent="0.25">
      <c r="A535" s="147"/>
      <c r="B535" s="135"/>
      <c r="C535" s="135"/>
      <c r="D535" s="86" t="s">
        <v>8</v>
      </c>
      <c r="E535" s="94">
        <v>0</v>
      </c>
      <c r="F535" s="95">
        <v>0</v>
      </c>
      <c r="G535" s="94">
        <v>0</v>
      </c>
      <c r="H535" s="94">
        <v>0</v>
      </c>
      <c r="I535" s="94">
        <v>0</v>
      </c>
      <c r="J535" s="92">
        <f t="shared" si="123"/>
        <v>0</v>
      </c>
      <c r="K535" s="57"/>
      <c r="L535" s="57"/>
      <c r="M535" s="57"/>
      <c r="N535" s="57"/>
      <c r="O535" s="57"/>
      <c r="P535" s="57"/>
    </row>
    <row r="536" spans="1:16" ht="15.75" outlineLevel="1" x14ac:dyDescent="0.25">
      <c r="A536" s="147"/>
      <c r="B536" s="135"/>
      <c r="C536" s="135"/>
      <c r="D536" s="86" t="s">
        <v>9</v>
      </c>
      <c r="E536" s="94">
        <v>0</v>
      </c>
      <c r="F536" s="95">
        <v>0</v>
      </c>
      <c r="G536" s="94">
        <v>0</v>
      </c>
      <c r="H536" s="94">
        <v>0</v>
      </c>
      <c r="I536" s="94">
        <v>0</v>
      </c>
      <c r="J536" s="92">
        <f t="shared" si="123"/>
        <v>0</v>
      </c>
      <c r="K536" s="57"/>
      <c r="L536" s="57"/>
      <c r="M536" s="57"/>
      <c r="N536" s="57"/>
      <c r="O536" s="57"/>
      <c r="P536" s="57"/>
    </row>
    <row r="537" spans="1:16" ht="14.45" customHeight="1" outlineLevel="1" x14ac:dyDescent="0.25">
      <c r="A537" s="147"/>
      <c r="B537" s="135"/>
      <c r="C537" s="135" t="s">
        <v>218</v>
      </c>
      <c r="D537" s="86" t="s">
        <v>6</v>
      </c>
      <c r="E537" s="92">
        <f>SUM(E538:E541)</f>
        <v>0</v>
      </c>
      <c r="F537" s="93">
        <f>SUM(F538:F541)</f>
        <v>0</v>
      </c>
      <c r="G537" s="92">
        <f>SUM(G538:G541)</f>
        <v>0</v>
      </c>
      <c r="H537" s="92">
        <f>SUM(H538:H541)</f>
        <v>0</v>
      </c>
      <c r="I537" s="92">
        <f>SUM(I538:I541)</f>
        <v>0</v>
      </c>
      <c r="J537" s="92">
        <f t="shared" si="123"/>
        <v>0</v>
      </c>
      <c r="K537" s="57"/>
      <c r="L537" s="57"/>
      <c r="M537" s="57"/>
      <c r="N537" s="57"/>
      <c r="O537" s="57"/>
      <c r="P537" s="57"/>
    </row>
    <row r="538" spans="1:16" ht="14.45" customHeight="1" outlineLevel="1" x14ac:dyDescent="0.25">
      <c r="A538" s="147"/>
      <c r="B538" s="135"/>
      <c r="C538" s="135"/>
      <c r="D538" s="86" t="s">
        <v>180</v>
      </c>
      <c r="E538" s="94">
        <v>0</v>
      </c>
      <c r="F538" s="95">
        <v>0</v>
      </c>
      <c r="G538" s="94">
        <v>0</v>
      </c>
      <c r="H538" s="94">
        <v>0</v>
      </c>
      <c r="I538" s="94">
        <v>0</v>
      </c>
      <c r="J538" s="92">
        <f t="shared" si="123"/>
        <v>0</v>
      </c>
      <c r="K538" s="57"/>
      <c r="L538" s="57"/>
      <c r="M538" s="57"/>
      <c r="N538" s="57"/>
      <c r="O538" s="57"/>
      <c r="P538" s="57"/>
    </row>
    <row r="539" spans="1:16" ht="14.45" customHeight="1" outlineLevel="1" x14ac:dyDescent="0.25">
      <c r="A539" s="147"/>
      <c r="B539" s="135"/>
      <c r="C539" s="135"/>
      <c r="D539" s="86" t="s">
        <v>7</v>
      </c>
      <c r="E539" s="94">
        <v>0</v>
      </c>
      <c r="F539" s="95">
        <v>0</v>
      </c>
      <c r="G539" s="94">
        <v>0</v>
      </c>
      <c r="H539" s="94">
        <v>0</v>
      </c>
      <c r="I539" s="94">
        <v>0</v>
      </c>
      <c r="J539" s="92">
        <f t="shared" si="123"/>
        <v>0</v>
      </c>
      <c r="K539" s="57"/>
      <c r="L539" s="57"/>
      <c r="M539" s="57"/>
      <c r="N539" s="57"/>
      <c r="O539" s="57"/>
      <c r="P539" s="57"/>
    </row>
    <row r="540" spans="1:16" ht="14.45" customHeight="1" outlineLevel="1" x14ac:dyDescent="0.25">
      <c r="A540" s="147"/>
      <c r="B540" s="135"/>
      <c r="C540" s="135"/>
      <c r="D540" s="86" t="s">
        <v>8</v>
      </c>
      <c r="E540" s="94">
        <v>0</v>
      </c>
      <c r="F540" s="95">
        <v>0</v>
      </c>
      <c r="G540" s="94">
        <v>0</v>
      </c>
      <c r="H540" s="94">
        <v>0</v>
      </c>
      <c r="I540" s="94">
        <v>0</v>
      </c>
      <c r="J540" s="92">
        <f t="shared" si="123"/>
        <v>0</v>
      </c>
      <c r="K540" s="57"/>
      <c r="L540" s="57"/>
      <c r="M540" s="57"/>
      <c r="N540" s="57"/>
      <c r="O540" s="57"/>
      <c r="P540" s="57"/>
    </row>
    <row r="541" spans="1:16" ht="15.75" outlineLevel="1" x14ac:dyDescent="0.25">
      <c r="A541" s="147"/>
      <c r="B541" s="135"/>
      <c r="C541" s="135"/>
      <c r="D541" s="86" t="s">
        <v>9</v>
      </c>
      <c r="E541" s="94">
        <v>0</v>
      </c>
      <c r="F541" s="95">
        <v>0</v>
      </c>
      <c r="G541" s="94">
        <v>0</v>
      </c>
      <c r="H541" s="94">
        <v>0</v>
      </c>
      <c r="I541" s="94">
        <v>0</v>
      </c>
      <c r="J541" s="92">
        <f t="shared" si="123"/>
        <v>0</v>
      </c>
      <c r="K541" s="57"/>
      <c r="L541" s="57"/>
      <c r="M541" s="57"/>
      <c r="N541" s="57"/>
      <c r="O541" s="57"/>
      <c r="P541" s="57"/>
    </row>
    <row r="542" spans="1:16" ht="14.45" customHeight="1" outlineLevel="1" x14ac:dyDescent="0.25">
      <c r="A542" s="147"/>
      <c r="B542" s="135"/>
      <c r="C542" s="135" t="s">
        <v>51</v>
      </c>
      <c r="D542" s="86" t="s">
        <v>6</v>
      </c>
      <c r="E542" s="92">
        <f>SUM(E543:E546)</f>
        <v>0</v>
      </c>
      <c r="F542" s="93">
        <f>SUM(F543:F546)</f>
        <v>0</v>
      </c>
      <c r="G542" s="92">
        <f>SUM(G543:G546)</f>
        <v>0</v>
      </c>
      <c r="H542" s="92">
        <f>SUM(H543:H546)</f>
        <v>0</v>
      </c>
      <c r="I542" s="92">
        <f>SUM(I543:I546)</f>
        <v>0</v>
      </c>
      <c r="J542" s="92">
        <f t="shared" si="123"/>
        <v>0</v>
      </c>
      <c r="K542" s="57"/>
      <c r="L542" s="57"/>
      <c r="M542" s="57"/>
      <c r="N542" s="57"/>
      <c r="O542" s="57"/>
      <c r="P542" s="57"/>
    </row>
    <row r="543" spans="1:16" ht="14.45" customHeight="1" outlineLevel="1" x14ac:dyDescent="0.25">
      <c r="A543" s="147"/>
      <c r="B543" s="135"/>
      <c r="C543" s="135"/>
      <c r="D543" s="86" t="s">
        <v>180</v>
      </c>
      <c r="E543" s="92">
        <f>E533+E538</f>
        <v>0</v>
      </c>
      <c r="F543" s="92">
        <f>F533+F538</f>
        <v>0</v>
      </c>
      <c r="G543" s="92">
        <f>G533+G538</f>
        <v>0</v>
      </c>
      <c r="H543" s="92">
        <f>H533+H538</f>
        <v>0</v>
      </c>
      <c r="I543" s="92">
        <f>I533+I538</f>
        <v>0</v>
      </c>
      <c r="J543" s="92">
        <f t="shared" si="123"/>
        <v>0</v>
      </c>
      <c r="K543" s="57"/>
      <c r="L543" s="57"/>
      <c r="M543" s="57"/>
      <c r="N543" s="57"/>
      <c r="O543" s="57"/>
      <c r="P543" s="57"/>
    </row>
    <row r="544" spans="1:16" ht="14.45" customHeight="1" outlineLevel="1" x14ac:dyDescent="0.25">
      <c r="A544" s="147"/>
      <c r="B544" s="135"/>
      <c r="C544" s="135"/>
      <c r="D544" s="86" t="s">
        <v>7</v>
      </c>
      <c r="E544" s="92">
        <f t="shared" ref="E544:I546" si="125">E534+E539</f>
        <v>0</v>
      </c>
      <c r="F544" s="92">
        <f t="shared" si="125"/>
        <v>0</v>
      </c>
      <c r="G544" s="92">
        <f t="shared" si="125"/>
        <v>0</v>
      </c>
      <c r="H544" s="92">
        <f t="shared" si="125"/>
        <v>0</v>
      </c>
      <c r="I544" s="92">
        <f t="shared" si="125"/>
        <v>0</v>
      </c>
      <c r="J544" s="92">
        <f t="shared" si="123"/>
        <v>0</v>
      </c>
      <c r="K544" s="57"/>
      <c r="L544" s="57"/>
      <c r="M544" s="57"/>
      <c r="N544" s="57"/>
      <c r="O544" s="57"/>
      <c r="P544" s="57"/>
    </row>
    <row r="545" spans="1:16" ht="14.45" customHeight="1" outlineLevel="1" x14ac:dyDescent="0.25">
      <c r="A545" s="147"/>
      <c r="B545" s="135"/>
      <c r="C545" s="135"/>
      <c r="D545" s="86" t="s">
        <v>8</v>
      </c>
      <c r="E545" s="92">
        <f t="shared" si="125"/>
        <v>0</v>
      </c>
      <c r="F545" s="92">
        <f t="shared" si="125"/>
        <v>0</v>
      </c>
      <c r="G545" s="92">
        <f t="shared" si="125"/>
        <v>0</v>
      </c>
      <c r="H545" s="92">
        <f t="shared" si="125"/>
        <v>0</v>
      </c>
      <c r="I545" s="92">
        <f t="shared" si="125"/>
        <v>0</v>
      </c>
      <c r="J545" s="92">
        <f t="shared" si="123"/>
        <v>0</v>
      </c>
      <c r="K545" s="57"/>
      <c r="L545" s="57"/>
      <c r="M545" s="57"/>
      <c r="N545" s="57"/>
      <c r="O545" s="57"/>
      <c r="P545" s="57"/>
    </row>
    <row r="546" spans="1:16" ht="14.45" customHeight="1" outlineLevel="1" x14ac:dyDescent="0.25">
      <c r="A546" s="147"/>
      <c r="B546" s="135"/>
      <c r="C546" s="135"/>
      <c r="D546" s="86" t="s">
        <v>9</v>
      </c>
      <c r="E546" s="92">
        <f t="shared" si="125"/>
        <v>0</v>
      </c>
      <c r="F546" s="92">
        <f t="shared" si="125"/>
        <v>0</v>
      </c>
      <c r="G546" s="92">
        <f t="shared" si="125"/>
        <v>0</v>
      </c>
      <c r="H546" s="92">
        <f t="shared" si="125"/>
        <v>0</v>
      </c>
      <c r="I546" s="92">
        <f t="shared" si="125"/>
        <v>0</v>
      </c>
      <c r="J546" s="92">
        <f t="shared" si="123"/>
        <v>0</v>
      </c>
      <c r="K546" s="57"/>
      <c r="L546" s="57"/>
      <c r="M546" s="57"/>
      <c r="N546" s="57"/>
      <c r="O546" s="57"/>
      <c r="P546" s="57"/>
    </row>
    <row r="547" spans="1:16" ht="14.45" customHeight="1" outlineLevel="1" x14ac:dyDescent="0.25">
      <c r="A547" s="147" t="s">
        <v>116</v>
      </c>
      <c r="B547" s="135" t="s">
        <v>103</v>
      </c>
      <c r="C547" s="135" t="s">
        <v>161</v>
      </c>
      <c r="D547" s="86" t="s">
        <v>6</v>
      </c>
      <c r="E547" s="92">
        <f>SUM(E548:E551)</f>
        <v>10</v>
      </c>
      <c r="F547" s="93">
        <f>SUM(F548:F551)</f>
        <v>10</v>
      </c>
      <c r="G547" s="92">
        <f>SUM(G548:G551)</f>
        <v>10</v>
      </c>
      <c r="H547" s="92">
        <f>SUM(H548:H551)</f>
        <v>10</v>
      </c>
      <c r="I547" s="92">
        <f>SUM(I548:I551)</f>
        <v>10</v>
      </c>
      <c r="J547" s="92">
        <f t="shared" si="123"/>
        <v>50</v>
      </c>
      <c r="K547" s="57"/>
      <c r="L547" s="57"/>
      <c r="M547" s="57"/>
      <c r="N547" s="57"/>
      <c r="O547" s="57"/>
      <c r="P547" s="57"/>
    </row>
    <row r="548" spans="1:16" ht="14.45" customHeight="1" outlineLevel="1" x14ac:dyDescent="0.25">
      <c r="A548" s="147"/>
      <c r="B548" s="135"/>
      <c r="C548" s="135"/>
      <c r="D548" s="86" t="s">
        <v>180</v>
      </c>
      <c r="E548" s="92">
        <f>E568+E573+E588+E603</f>
        <v>10</v>
      </c>
      <c r="F548" s="92">
        <f>F568+F573+F588+F603</f>
        <v>10</v>
      </c>
      <c r="G548" s="92">
        <f>G568+G573+G588+G603</f>
        <v>10</v>
      </c>
      <c r="H548" s="92">
        <f>H568+H573+H588+H603</f>
        <v>10</v>
      </c>
      <c r="I548" s="92">
        <f>I568+I573+I588+I603</f>
        <v>10</v>
      </c>
      <c r="J548" s="92">
        <f t="shared" si="123"/>
        <v>50</v>
      </c>
      <c r="K548" s="57"/>
      <c r="L548" s="57"/>
      <c r="M548" s="57"/>
      <c r="N548" s="57"/>
      <c r="O548" s="57"/>
      <c r="P548" s="57"/>
    </row>
    <row r="549" spans="1:16" ht="14.45" customHeight="1" outlineLevel="1" x14ac:dyDescent="0.25">
      <c r="A549" s="147"/>
      <c r="B549" s="135"/>
      <c r="C549" s="135"/>
      <c r="D549" s="86" t="s">
        <v>7</v>
      </c>
      <c r="E549" s="92">
        <f t="shared" ref="E549:I551" si="126">E569+E574+E589+E604</f>
        <v>0</v>
      </c>
      <c r="F549" s="92">
        <f t="shared" si="126"/>
        <v>0</v>
      </c>
      <c r="G549" s="92">
        <f t="shared" si="126"/>
        <v>0</v>
      </c>
      <c r="H549" s="92">
        <f t="shared" si="126"/>
        <v>0</v>
      </c>
      <c r="I549" s="92">
        <f t="shared" si="126"/>
        <v>0</v>
      </c>
      <c r="J549" s="92">
        <f t="shared" si="123"/>
        <v>0</v>
      </c>
      <c r="K549" s="57"/>
      <c r="L549" s="57"/>
      <c r="M549" s="57"/>
      <c r="N549" s="57"/>
      <c r="O549" s="57"/>
      <c r="P549" s="57"/>
    </row>
    <row r="550" spans="1:16" ht="14.45" customHeight="1" outlineLevel="1" x14ac:dyDescent="0.25">
      <c r="A550" s="147"/>
      <c r="B550" s="135"/>
      <c r="C550" s="135"/>
      <c r="D550" s="86" t="s">
        <v>8</v>
      </c>
      <c r="E550" s="92">
        <f t="shared" si="126"/>
        <v>0</v>
      </c>
      <c r="F550" s="92">
        <f t="shared" si="126"/>
        <v>0</v>
      </c>
      <c r="G550" s="92">
        <f t="shared" si="126"/>
        <v>0</v>
      </c>
      <c r="H550" s="92">
        <f t="shared" si="126"/>
        <v>0</v>
      </c>
      <c r="I550" s="92">
        <f t="shared" si="126"/>
        <v>0</v>
      </c>
      <c r="J550" s="92">
        <f t="shared" si="123"/>
        <v>0</v>
      </c>
      <c r="K550" s="57"/>
      <c r="L550" s="57"/>
      <c r="M550" s="57"/>
      <c r="N550" s="57"/>
      <c r="O550" s="57"/>
      <c r="P550" s="57"/>
    </row>
    <row r="551" spans="1:16" ht="15.75" outlineLevel="1" x14ac:dyDescent="0.25">
      <c r="A551" s="147"/>
      <c r="B551" s="135"/>
      <c r="C551" s="135"/>
      <c r="D551" s="86" t="s">
        <v>9</v>
      </c>
      <c r="E551" s="92">
        <f t="shared" si="126"/>
        <v>0</v>
      </c>
      <c r="F551" s="92">
        <f t="shared" si="126"/>
        <v>0</v>
      </c>
      <c r="G551" s="92">
        <f t="shared" si="126"/>
        <v>0</v>
      </c>
      <c r="H551" s="92">
        <f t="shared" si="126"/>
        <v>0</v>
      </c>
      <c r="I551" s="92">
        <f t="shared" si="126"/>
        <v>0</v>
      </c>
      <c r="J551" s="92">
        <f t="shared" si="123"/>
        <v>0</v>
      </c>
      <c r="K551" s="57"/>
      <c r="L551" s="57"/>
      <c r="M551" s="57"/>
      <c r="N551" s="57"/>
      <c r="O551" s="57"/>
      <c r="P551" s="57"/>
    </row>
    <row r="552" spans="1:16" ht="14.45" customHeight="1" outlineLevel="1" x14ac:dyDescent="0.25">
      <c r="A552" s="147"/>
      <c r="B552" s="135"/>
      <c r="C552" s="135" t="s">
        <v>210</v>
      </c>
      <c r="D552" s="86" t="s">
        <v>6</v>
      </c>
      <c r="E552" s="92">
        <f>SUM(E553:E556)</f>
        <v>0</v>
      </c>
      <c r="F552" s="93">
        <f>SUM(F553:F556)</f>
        <v>0</v>
      </c>
      <c r="G552" s="92">
        <f>SUM(G553:G556)</f>
        <v>0</v>
      </c>
      <c r="H552" s="92">
        <f>SUM(H553:H556)</f>
        <v>0</v>
      </c>
      <c r="I552" s="92">
        <f>SUM(I553:I556)</f>
        <v>0</v>
      </c>
      <c r="J552" s="92">
        <f t="shared" si="123"/>
        <v>0</v>
      </c>
      <c r="K552" s="57"/>
      <c r="L552" s="57"/>
      <c r="M552" s="57"/>
      <c r="N552" s="57"/>
      <c r="O552" s="57"/>
      <c r="P552" s="57"/>
    </row>
    <row r="553" spans="1:16" ht="15.75" outlineLevel="1" x14ac:dyDescent="0.25">
      <c r="A553" s="147"/>
      <c r="B553" s="135"/>
      <c r="C553" s="135"/>
      <c r="D553" s="86" t="s">
        <v>180</v>
      </c>
      <c r="E553" s="92">
        <v>0</v>
      </c>
      <c r="F553" s="92">
        <v>0</v>
      </c>
      <c r="G553" s="92">
        <v>0</v>
      </c>
      <c r="H553" s="92">
        <v>0</v>
      </c>
      <c r="I553" s="92">
        <v>0</v>
      </c>
      <c r="J553" s="92">
        <f t="shared" si="123"/>
        <v>0</v>
      </c>
      <c r="K553" s="57"/>
      <c r="L553" s="57"/>
      <c r="M553" s="57"/>
      <c r="N553" s="57"/>
      <c r="O553" s="57"/>
      <c r="P553" s="57"/>
    </row>
    <row r="554" spans="1:16" ht="15.75" outlineLevel="1" x14ac:dyDescent="0.25">
      <c r="A554" s="147"/>
      <c r="B554" s="135"/>
      <c r="C554" s="135"/>
      <c r="D554" s="86" t="s">
        <v>7</v>
      </c>
      <c r="E554" s="92">
        <v>0</v>
      </c>
      <c r="F554" s="92">
        <v>0</v>
      </c>
      <c r="G554" s="92">
        <v>0</v>
      </c>
      <c r="H554" s="92">
        <v>0</v>
      </c>
      <c r="I554" s="92">
        <v>0</v>
      </c>
      <c r="J554" s="92">
        <f t="shared" si="123"/>
        <v>0</v>
      </c>
      <c r="K554" s="57"/>
      <c r="L554" s="57"/>
      <c r="M554" s="57"/>
      <c r="N554" s="57"/>
      <c r="O554" s="57"/>
      <c r="P554" s="57"/>
    </row>
    <row r="555" spans="1:16" ht="14.45" customHeight="1" outlineLevel="1" x14ac:dyDescent="0.25">
      <c r="A555" s="147"/>
      <c r="B555" s="135"/>
      <c r="C555" s="135"/>
      <c r="D555" s="86" t="s">
        <v>8</v>
      </c>
      <c r="E555" s="92">
        <v>0</v>
      </c>
      <c r="F555" s="92">
        <v>0</v>
      </c>
      <c r="G555" s="92">
        <v>0</v>
      </c>
      <c r="H555" s="92">
        <v>0</v>
      </c>
      <c r="I555" s="92">
        <v>0</v>
      </c>
      <c r="J555" s="92">
        <f t="shared" si="123"/>
        <v>0</v>
      </c>
      <c r="K555" s="57"/>
      <c r="L555" s="57"/>
      <c r="M555" s="57"/>
      <c r="N555" s="57"/>
      <c r="O555" s="57"/>
      <c r="P555" s="57"/>
    </row>
    <row r="556" spans="1:16" ht="78" customHeight="1" outlineLevel="1" x14ac:dyDescent="0.25">
      <c r="A556" s="147"/>
      <c r="B556" s="135"/>
      <c r="C556" s="135"/>
      <c r="D556" s="86" t="s">
        <v>9</v>
      </c>
      <c r="E556" s="92">
        <v>0</v>
      </c>
      <c r="F556" s="92">
        <v>0</v>
      </c>
      <c r="G556" s="92">
        <v>0</v>
      </c>
      <c r="H556" s="92">
        <v>0</v>
      </c>
      <c r="I556" s="92">
        <v>0</v>
      </c>
      <c r="J556" s="92">
        <f t="shared" si="123"/>
        <v>0</v>
      </c>
      <c r="K556" s="57"/>
      <c r="L556" s="57"/>
      <c r="M556" s="57"/>
      <c r="N556" s="57"/>
      <c r="O556" s="57"/>
      <c r="P556" s="57"/>
    </row>
    <row r="557" spans="1:16" ht="14.25" customHeight="1" outlineLevel="1" x14ac:dyDescent="0.25">
      <c r="A557" s="147"/>
      <c r="B557" s="135"/>
      <c r="C557" s="135" t="s">
        <v>285</v>
      </c>
      <c r="D557" s="86" t="s">
        <v>6</v>
      </c>
      <c r="E557" s="92">
        <f>SUM(E558:E561)</f>
        <v>0</v>
      </c>
      <c r="F557" s="93">
        <f>SUM(F558:F561)</f>
        <v>0</v>
      </c>
      <c r="G557" s="92">
        <f>SUM(G558:G561)</f>
        <v>0</v>
      </c>
      <c r="H557" s="92">
        <f>SUM(H558:H561)</f>
        <v>0</v>
      </c>
      <c r="I557" s="92">
        <f>SUM(I558:I561)</f>
        <v>0</v>
      </c>
      <c r="J557" s="92">
        <f>E557+F557+G557+H557+I557</f>
        <v>0</v>
      </c>
      <c r="K557" s="57"/>
      <c r="L557" s="57"/>
      <c r="M557" s="57"/>
      <c r="N557" s="57"/>
      <c r="O557" s="57"/>
      <c r="P557" s="57"/>
    </row>
    <row r="558" spans="1:16" ht="15.75" outlineLevel="1" x14ac:dyDescent="0.25">
      <c r="A558" s="147"/>
      <c r="B558" s="135"/>
      <c r="C558" s="135"/>
      <c r="D558" s="86" t="s">
        <v>180</v>
      </c>
      <c r="E558" s="92">
        <f>E613</f>
        <v>0</v>
      </c>
      <c r="F558" s="92">
        <f>F613</f>
        <v>0</v>
      </c>
      <c r="G558" s="92">
        <f>G613</f>
        <v>0</v>
      </c>
      <c r="H558" s="92">
        <f>H613</f>
        <v>0</v>
      </c>
      <c r="I558" s="92">
        <f>I613</f>
        <v>0</v>
      </c>
      <c r="J558" s="92">
        <f>E558+F558+G558+H558+I558</f>
        <v>0</v>
      </c>
      <c r="K558" s="57"/>
      <c r="L558" s="57"/>
      <c r="M558" s="57"/>
      <c r="N558" s="57"/>
      <c r="O558" s="57"/>
      <c r="P558" s="57"/>
    </row>
    <row r="559" spans="1:16" ht="15.75" outlineLevel="1" x14ac:dyDescent="0.25">
      <c r="A559" s="147"/>
      <c r="B559" s="135"/>
      <c r="C559" s="135"/>
      <c r="D559" s="86" t="s">
        <v>7</v>
      </c>
      <c r="E559" s="92">
        <f t="shared" ref="E559:I561" si="127">E614</f>
        <v>0</v>
      </c>
      <c r="F559" s="92">
        <f t="shared" si="127"/>
        <v>0</v>
      </c>
      <c r="G559" s="92">
        <f t="shared" si="127"/>
        <v>0</v>
      </c>
      <c r="H559" s="92">
        <f t="shared" si="127"/>
        <v>0</v>
      </c>
      <c r="I559" s="92">
        <f t="shared" si="127"/>
        <v>0</v>
      </c>
      <c r="J559" s="92">
        <f>E559+F559+G559+H559+I559</f>
        <v>0</v>
      </c>
      <c r="K559" s="57"/>
      <c r="L559" s="57"/>
      <c r="M559" s="57"/>
      <c r="N559" s="57"/>
      <c r="O559" s="57"/>
      <c r="P559" s="57"/>
    </row>
    <row r="560" spans="1:16" ht="14.45" customHeight="1" outlineLevel="1" x14ac:dyDescent="0.25">
      <c r="A560" s="147"/>
      <c r="B560" s="135"/>
      <c r="C560" s="135"/>
      <c r="D560" s="86" t="s">
        <v>8</v>
      </c>
      <c r="E560" s="92">
        <f t="shared" si="127"/>
        <v>0</v>
      </c>
      <c r="F560" s="92">
        <f t="shared" si="127"/>
        <v>0</v>
      </c>
      <c r="G560" s="92">
        <f t="shared" si="127"/>
        <v>0</v>
      </c>
      <c r="H560" s="92">
        <f t="shared" si="127"/>
        <v>0</v>
      </c>
      <c r="I560" s="92">
        <f t="shared" si="127"/>
        <v>0</v>
      </c>
      <c r="J560" s="92">
        <f>E560+F560+G560+H560+I560</f>
        <v>0</v>
      </c>
      <c r="K560" s="57"/>
      <c r="L560" s="57"/>
      <c r="M560" s="57"/>
      <c r="N560" s="57"/>
      <c r="O560" s="57"/>
      <c r="P560" s="57"/>
    </row>
    <row r="561" spans="1:16" ht="15.75" outlineLevel="1" x14ac:dyDescent="0.25">
      <c r="A561" s="147"/>
      <c r="B561" s="135"/>
      <c r="C561" s="135"/>
      <c r="D561" s="86" t="s">
        <v>9</v>
      </c>
      <c r="E561" s="92">
        <f t="shared" si="127"/>
        <v>0</v>
      </c>
      <c r="F561" s="92">
        <f t="shared" si="127"/>
        <v>0</v>
      </c>
      <c r="G561" s="92">
        <f t="shared" si="127"/>
        <v>0</v>
      </c>
      <c r="H561" s="92">
        <f t="shared" si="127"/>
        <v>0</v>
      </c>
      <c r="I561" s="92">
        <f t="shared" si="127"/>
        <v>0</v>
      </c>
      <c r="J561" s="92">
        <f>E561+F561+G561+H561+I561</f>
        <v>0</v>
      </c>
      <c r="K561" s="57"/>
      <c r="L561" s="57"/>
      <c r="M561" s="57"/>
      <c r="N561" s="57"/>
      <c r="O561" s="57"/>
      <c r="P561" s="57"/>
    </row>
    <row r="562" spans="1:16" ht="14.45" customHeight="1" outlineLevel="1" x14ac:dyDescent="0.25">
      <c r="A562" s="147"/>
      <c r="B562" s="135"/>
      <c r="C562" s="135" t="s">
        <v>51</v>
      </c>
      <c r="D562" s="86" t="s">
        <v>6</v>
      </c>
      <c r="E562" s="92">
        <f>SUM(E563:E566)</f>
        <v>10</v>
      </c>
      <c r="F562" s="93">
        <f>SUM(F563:F566)</f>
        <v>10</v>
      </c>
      <c r="G562" s="92">
        <f>SUM(G563:G566)</f>
        <v>10</v>
      </c>
      <c r="H562" s="92">
        <f>SUM(H563:H566)</f>
        <v>10</v>
      </c>
      <c r="I562" s="92">
        <f>SUM(I563:I566)</f>
        <v>10</v>
      </c>
      <c r="J562" s="92">
        <f t="shared" si="123"/>
        <v>50</v>
      </c>
      <c r="K562" s="57"/>
      <c r="L562" s="57"/>
      <c r="M562" s="57"/>
      <c r="N562" s="57"/>
      <c r="O562" s="57"/>
      <c r="P562" s="57"/>
    </row>
    <row r="563" spans="1:16" ht="14.45" customHeight="1" outlineLevel="1" x14ac:dyDescent="0.25">
      <c r="A563" s="147"/>
      <c r="B563" s="135"/>
      <c r="C563" s="135"/>
      <c r="D563" s="86" t="s">
        <v>180</v>
      </c>
      <c r="E563" s="92">
        <f>E548+E553+E558</f>
        <v>10</v>
      </c>
      <c r="F563" s="92">
        <f>F548+F553+F558</f>
        <v>10</v>
      </c>
      <c r="G563" s="92">
        <f>G548+G553+G558</f>
        <v>10</v>
      </c>
      <c r="H563" s="92">
        <f>H548+H553+H558</f>
        <v>10</v>
      </c>
      <c r="I563" s="92">
        <f>I548+I553+I558</f>
        <v>10</v>
      </c>
      <c r="J563" s="92">
        <f t="shared" si="123"/>
        <v>50</v>
      </c>
      <c r="K563" s="57"/>
      <c r="L563" s="57"/>
      <c r="M563" s="57"/>
      <c r="N563" s="57"/>
      <c r="O563" s="57"/>
      <c r="P563" s="57"/>
    </row>
    <row r="564" spans="1:16" ht="14.45" customHeight="1" outlineLevel="1" x14ac:dyDescent="0.25">
      <c r="A564" s="147"/>
      <c r="B564" s="135"/>
      <c r="C564" s="135"/>
      <c r="D564" s="86" t="s">
        <v>7</v>
      </c>
      <c r="E564" s="92">
        <f t="shared" ref="E564:I566" si="128">E549+E554+E559</f>
        <v>0</v>
      </c>
      <c r="F564" s="92">
        <f t="shared" si="128"/>
        <v>0</v>
      </c>
      <c r="G564" s="92">
        <f t="shared" si="128"/>
        <v>0</v>
      </c>
      <c r="H564" s="92">
        <f t="shared" si="128"/>
        <v>0</v>
      </c>
      <c r="I564" s="92">
        <f t="shared" si="128"/>
        <v>0</v>
      </c>
      <c r="J564" s="92">
        <f t="shared" si="123"/>
        <v>0</v>
      </c>
      <c r="K564" s="57"/>
      <c r="L564" s="57"/>
      <c r="M564" s="57"/>
      <c r="N564" s="57"/>
      <c r="O564" s="57"/>
      <c r="P564" s="57"/>
    </row>
    <row r="565" spans="1:16" ht="14.45" customHeight="1" outlineLevel="1" x14ac:dyDescent="0.25">
      <c r="A565" s="147"/>
      <c r="B565" s="135"/>
      <c r="C565" s="135"/>
      <c r="D565" s="86" t="s">
        <v>8</v>
      </c>
      <c r="E565" s="92">
        <f t="shared" si="128"/>
        <v>0</v>
      </c>
      <c r="F565" s="92">
        <f t="shared" si="128"/>
        <v>0</v>
      </c>
      <c r="G565" s="92">
        <f t="shared" si="128"/>
        <v>0</v>
      </c>
      <c r="H565" s="92">
        <f t="shared" si="128"/>
        <v>0</v>
      </c>
      <c r="I565" s="92">
        <f t="shared" si="128"/>
        <v>0</v>
      </c>
      <c r="J565" s="92">
        <f t="shared" si="123"/>
        <v>0</v>
      </c>
      <c r="K565" s="57"/>
      <c r="L565" s="57"/>
      <c r="M565" s="57"/>
      <c r="N565" s="57"/>
      <c r="O565" s="57"/>
      <c r="P565" s="57"/>
    </row>
    <row r="566" spans="1:16" ht="14.45" customHeight="1" outlineLevel="1" thickBot="1" x14ac:dyDescent="0.3">
      <c r="A566" s="147"/>
      <c r="B566" s="135"/>
      <c r="C566" s="135"/>
      <c r="D566" s="86" t="s">
        <v>9</v>
      </c>
      <c r="E566" s="92">
        <f t="shared" si="128"/>
        <v>0</v>
      </c>
      <c r="F566" s="92">
        <f t="shared" si="128"/>
        <v>0</v>
      </c>
      <c r="G566" s="92">
        <f t="shared" si="128"/>
        <v>0</v>
      </c>
      <c r="H566" s="92">
        <f t="shared" si="128"/>
        <v>0</v>
      </c>
      <c r="I566" s="92">
        <f t="shared" si="128"/>
        <v>0</v>
      </c>
      <c r="J566" s="92">
        <f t="shared" si="123"/>
        <v>0</v>
      </c>
      <c r="K566" s="57"/>
      <c r="L566" s="57"/>
      <c r="M566" s="57"/>
      <c r="N566" s="57"/>
      <c r="O566" s="57"/>
      <c r="P566" s="57"/>
    </row>
    <row r="567" spans="1:16" s="6" customFormat="1" ht="16.5" customHeight="1" outlineLevel="1" x14ac:dyDescent="0.25">
      <c r="A567" s="139" t="s">
        <v>115</v>
      </c>
      <c r="B567" s="135" t="s">
        <v>174</v>
      </c>
      <c r="C567" s="135" t="s">
        <v>161</v>
      </c>
      <c r="D567" s="86" t="s">
        <v>6</v>
      </c>
      <c r="E567" s="92">
        <f>SUM(E568:E571)</f>
        <v>10</v>
      </c>
      <c r="F567" s="93">
        <f>SUM(F568:F571)</f>
        <v>10</v>
      </c>
      <c r="G567" s="92">
        <f>SUM(G568:G571)</f>
        <v>10</v>
      </c>
      <c r="H567" s="92">
        <f>SUM(H568:H571)</f>
        <v>10</v>
      </c>
      <c r="I567" s="92">
        <f>SUM(I568:I571)</f>
        <v>10</v>
      </c>
      <c r="J567" s="92">
        <f t="shared" si="123"/>
        <v>50</v>
      </c>
      <c r="K567" s="58"/>
      <c r="L567" s="58"/>
      <c r="M567" s="58"/>
      <c r="N567" s="58"/>
      <c r="O567" s="58"/>
      <c r="P567" s="58"/>
    </row>
    <row r="568" spans="1:16" s="7" customFormat="1" ht="15.75" outlineLevel="1" x14ac:dyDescent="0.25">
      <c r="A568" s="139"/>
      <c r="B568" s="135"/>
      <c r="C568" s="135"/>
      <c r="D568" s="86" t="s">
        <v>180</v>
      </c>
      <c r="E568" s="94">
        <v>10</v>
      </c>
      <c r="F568" s="95">
        <v>10</v>
      </c>
      <c r="G568" s="94">
        <v>10</v>
      </c>
      <c r="H568" s="94">
        <v>10</v>
      </c>
      <c r="I568" s="94">
        <v>10</v>
      </c>
      <c r="J568" s="92">
        <f t="shared" si="123"/>
        <v>50</v>
      </c>
      <c r="K568" s="59"/>
      <c r="L568" s="59"/>
      <c r="M568" s="59"/>
      <c r="N568" s="59"/>
      <c r="O568" s="59"/>
      <c r="P568" s="59"/>
    </row>
    <row r="569" spans="1:16" s="7" customFormat="1" ht="15.75" outlineLevel="1" x14ac:dyDescent="0.25">
      <c r="A569" s="139"/>
      <c r="B569" s="135"/>
      <c r="C569" s="135"/>
      <c r="D569" s="86" t="s">
        <v>7</v>
      </c>
      <c r="E569" s="94">
        <v>0</v>
      </c>
      <c r="F569" s="95">
        <v>0</v>
      </c>
      <c r="G569" s="94">
        <v>0</v>
      </c>
      <c r="H569" s="94">
        <v>0</v>
      </c>
      <c r="I569" s="94">
        <v>0</v>
      </c>
      <c r="J569" s="92">
        <f t="shared" si="123"/>
        <v>0</v>
      </c>
      <c r="K569" s="59"/>
      <c r="L569" s="59"/>
      <c r="M569" s="59"/>
      <c r="N569" s="59"/>
      <c r="O569" s="59"/>
      <c r="P569" s="59"/>
    </row>
    <row r="570" spans="1:16" s="7" customFormat="1" ht="15.75" outlineLevel="1" x14ac:dyDescent="0.25">
      <c r="A570" s="139"/>
      <c r="B570" s="135"/>
      <c r="C570" s="135"/>
      <c r="D570" s="86" t="s">
        <v>8</v>
      </c>
      <c r="E570" s="94">
        <v>0</v>
      </c>
      <c r="F570" s="95">
        <v>0</v>
      </c>
      <c r="G570" s="94">
        <v>0</v>
      </c>
      <c r="H570" s="94">
        <v>0</v>
      </c>
      <c r="I570" s="94">
        <v>0</v>
      </c>
      <c r="J570" s="92">
        <f t="shared" si="123"/>
        <v>0</v>
      </c>
      <c r="K570" s="59"/>
      <c r="L570" s="59"/>
      <c r="M570" s="59"/>
      <c r="N570" s="59"/>
      <c r="O570" s="59"/>
      <c r="P570" s="59"/>
    </row>
    <row r="571" spans="1:16" s="8" customFormat="1" ht="45.75" customHeight="1" outlineLevel="1" thickBot="1" x14ac:dyDescent="0.3">
      <c r="A571" s="139"/>
      <c r="B571" s="135"/>
      <c r="C571" s="135"/>
      <c r="D571" s="86" t="s">
        <v>9</v>
      </c>
      <c r="E571" s="94">
        <v>0</v>
      </c>
      <c r="F571" s="95">
        <v>0</v>
      </c>
      <c r="G571" s="94">
        <v>0</v>
      </c>
      <c r="H571" s="94">
        <v>0</v>
      </c>
      <c r="I571" s="94">
        <v>0</v>
      </c>
      <c r="J571" s="92">
        <f t="shared" si="123"/>
        <v>0</v>
      </c>
      <c r="K571" s="60"/>
      <c r="L571" s="60"/>
      <c r="M571" s="60"/>
      <c r="N571" s="60"/>
      <c r="O571" s="60"/>
      <c r="P571" s="60"/>
    </row>
    <row r="572" spans="1:16" ht="14.45" customHeight="1" outlineLevel="1" x14ac:dyDescent="0.25">
      <c r="A572" s="147" t="s">
        <v>114</v>
      </c>
      <c r="B572" s="135" t="s">
        <v>70</v>
      </c>
      <c r="C572" s="135" t="s">
        <v>161</v>
      </c>
      <c r="D572" s="86" t="s">
        <v>6</v>
      </c>
      <c r="E572" s="92">
        <f>SUM(E573:E576)</f>
        <v>0</v>
      </c>
      <c r="F572" s="93">
        <f>SUM(F573:F576)</f>
        <v>0</v>
      </c>
      <c r="G572" s="92">
        <f>SUM(G573:G576)</f>
        <v>0</v>
      </c>
      <c r="H572" s="92">
        <f>SUM(H573:H576)</f>
        <v>0</v>
      </c>
      <c r="I572" s="92">
        <f>SUM(I573:I576)</f>
        <v>0</v>
      </c>
      <c r="J572" s="92">
        <f t="shared" si="123"/>
        <v>0</v>
      </c>
      <c r="K572" s="57"/>
      <c r="L572" s="57"/>
      <c r="M572" s="57"/>
      <c r="N572" s="57"/>
      <c r="O572" s="57"/>
      <c r="P572" s="57"/>
    </row>
    <row r="573" spans="1:16" ht="14.45" customHeight="1" outlineLevel="1" x14ac:dyDescent="0.25">
      <c r="A573" s="147"/>
      <c r="B573" s="135"/>
      <c r="C573" s="135"/>
      <c r="D573" s="86" t="s">
        <v>180</v>
      </c>
      <c r="E573" s="94">
        <v>0</v>
      </c>
      <c r="F573" s="95">
        <v>0</v>
      </c>
      <c r="G573" s="94">
        <v>0</v>
      </c>
      <c r="H573" s="94">
        <v>0</v>
      </c>
      <c r="I573" s="94">
        <v>0</v>
      </c>
      <c r="J573" s="92">
        <f t="shared" ref="J573:J630" si="129">E573+F573+G573+H573+I573</f>
        <v>0</v>
      </c>
      <c r="K573" s="57"/>
      <c r="L573" s="57"/>
      <c r="M573" s="57"/>
      <c r="N573" s="57"/>
      <c r="O573" s="57"/>
      <c r="P573" s="57"/>
    </row>
    <row r="574" spans="1:16" ht="14.45" customHeight="1" outlineLevel="1" x14ac:dyDescent="0.25">
      <c r="A574" s="147"/>
      <c r="B574" s="135"/>
      <c r="C574" s="135"/>
      <c r="D574" s="86" t="s">
        <v>7</v>
      </c>
      <c r="E574" s="94">
        <v>0</v>
      </c>
      <c r="F574" s="95">
        <v>0</v>
      </c>
      <c r="G574" s="94">
        <v>0</v>
      </c>
      <c r="H574" s="94">
        <v>0</v>
      </c>
      <c r="I574" s="94">
        <v>0</v>
      </c>
      <c r="J574" s="92">
        <f t="shared" si="129"/>
        <v>0</v>
      </c>
      <c r="K574" s="57"/>
      <c r="L574" s="57"/>
      <c r="M574" s="57"/>
      <c r="N574" s="57"/>
      <c r="O574" s="57"/>
      <c r="P574" s="57"/>
    </row>
    <row r="575" spans="1:16" ht="14.45" customHeight="1" outlineLevel="1" x14ac:dyDescent="0.25">
      <c r="A575" s="147"/>
      <c r="B575" s="135"/>
      <c r="C575" s="135"/>
      <c r="D575" s="86" t="s">
        <v>8</v>
      </c>
      <c r="E575" s="94">
        <v>0</v>
      </c>
      <c r="F575" s="95">
        <v>0</v>
      </c>
      <c r="G575" s="94">
        <v>0</v>
      </c>
      <c r="H575" s="94">
        <v>0</v>
      </c>
      <c r="I575" s="94">
        <v>0</v>
      </c>
      <c r="J575" s="92">
        <f t="shared" si="129"/>
        <v>0</v>
      </c>
      <c r="K575" s="57"/>
      <c r="L575" s="57"/>
      <c r="M575" s="57"/>
      <c r="N575" s="57"/>
      <c r="O575" s="57"/>
      <c r="P575" s="57"/>
    </row>
    <row r="576" spans="1:16" ht="15.75" outlineLevel="1" x14ac:dyDescent="0.25">
      <c r="A576" s="147"/>
      <c r="B576" s="135"/>
      <c r="C576" s="135"/>
      <c r="D576" s="86" t="s">
        <v>9</v>
      </c>
      <c r="E576" s="94">
        <v>0</v>
      </c>
      <c r="F576" s="95">
        <v>0</v>
      </c>
      <c r="G576" s="94">
        <v>0</v>
      </c>
      <c r="H576" s="94">
        <v>0</v>
      </c>
      <c r="I576" s="94">
        <v>0</v>
      </c>
      <c r="J576" s="92">
        <f t="shared" si="129"/>
        <v>0</v>
      </c>
      <c r="K576" s="57"/>
      <c r="L576" s="57"/>
      <c r="M576" s="57"/>
      <c r="N576" s="57"/>
      <c r="O576" s="57"/>
      <c r="P576" s="57"/>
    </row>
    <row r="577" spans="1:16" ht="14.45" customHeight="1" outlineLevel="1" x14ac:dyDescent="0.25">
      <c r="A577" s="147"/>
      <c r="B577" s="135"/>
      <c r="C577" s="135" t="s">
        <v>64</v>
      </c>
      <c r="D577" s="86" t="s">
        <v>6</v>
      </c>
      <c r="E577" s="92">
        <f>SUM(E578:E581)</f>
        <v>0</v>
      </c>
      <c r="F577" s="93">
        <f>SUM(F578:F581)</f>
        <v>0</v>
      </c>
      <c r="G577" s="92">
        <f>SUM(G578:G581)</f>
        <v>0</v>
      </c>
      <c r="H577" s="92">
        <f>SUM(H578:H581)</f>
        <v>0</v>
      </c>
      <c r="I577" s="92">
        <f>SUM(I578:I581)</f>
        <v>0</v>
      </c>
      <c r="J577" s="92">
        <f t="shared" si="129"/>
        <v>0</v>
      </c>
      <c r="K577" s="57"/>
      <c r="L577" s="57"/>
      <c r="M577" s="57"/>
      <c r="N577" s="57"/>
      <c r="O577" s="57"/>
      <c r="P577" s="57"/>
    </row>
    <row r="578" spans="1:16" ht="15.75" outlineLevel="1" x14ac:dyDescent="0.25">
      <c r="A578" s="147"/>
      <c r="B578" s="135"/>
      <c r="C578" s="135"/>
      <c r="D578" s="86" t="s">
        <v>180</v>
      </c>
      <c r="E578" s="92">
        <v>0</v>
      </c>
      <c r="F578" s="93">
        <v>0</v>
      </c>
      <c r="G578" s="92">
        <v>0</v>
      </c>
      <c r="H578" s="92">
        <v>0</v>
      </c>
      <c r="I578" s="92">
        <v>0</v>
      </c>
      <c r="J578" s="92">
        <f t="shared" si="129"/>
        <v>0</v>
      </c>
      <c r="K578" s="57"/>
      <c r="L578" s="57"/>
      <c r="M578" s="57"/>
      <c r="N578" s="57"/>
      <c r="O578" s="57"/>
      <c r="P578" s="57"/>
    </row>
    <row r="579" spans="1:16" ht="15.75" outlineLevel="1" x14ac:dyDescent="0.25">
      <c r="A579" s="147"/>
      <c r="B579" s="135"/>
      <c r="C579" s="135"/>
      <c r="D579" s="86" t="s">
        <v>7</v>
      </c>
      <c r="E579" s="92">
        <v>0</v>
      </c>
      <c r="F579" s="93">
        <v>0</v>
      </c>
      <c r="G579" s="92">
        <v>0</v>
      </c>
      <c r="H579" s="92">
        <v>0</v>
      </c>
      <c r="I579" s="92">
        <v>0</v>
      </c>
      <c r="J579" s="92">
        <f t="shared" si="129"/>
        <v>0</v>
      </c>
      <c r="K579" s="57"/>
      <c r="L579" s="57"/>
      <c r="M579" s="57"/>
      <c r="N579" s="57"/>
      <c r="O579" s="57"/>
      <c r="P579" s="57"/>
    </row>
    <row r="580" spans="1:16" ht="14.45" customHeight="1" outlineLevel="1" x14ac:dyDescent="0.25">
      <c r="A580" s="147"/>
      <c r="B580" s="135"/>
      <c r="C580" s="135"/>
      <c r="D580" s="86" t="s">
        <v>8</v>
      </c>
      <c r="E580" s="92">
        <v>0</v>
      </c>
      <c r="F580" s="93">
        <v>0</v>
      </c>
      <c r="G580" s="92">
        <v>0</v>
      </c>
      <c r="H580" s="92">
        <v>0</v>
      </c>
      <c r="I580" s="92">
        <v>0</v>
      </c>
      <c r="J580" s="92">
        <f t="shared" si="129"/>
        <v>0</v>
      </c>
      <c r="K580" s="57"/>
      <c r="L580" s="57"/>
      <c r="M580" s="57"/>
      <c r="N580" s="57"/>
      <c r="O580" s="57"/>
      <c r="P580" s="57"/>
    </row>
    <row r="581" spans="1:16" ht="21.75" customHeight="1" outlineLevel="1" x14ac:dyDescent="0.25">
      <c r="A581" s="147"/>
      <c r="B581" s="135"/>
      <c r="C581" s="135"/>
      <c r="D581" s="86" t="s">
        <v>9</v>
      </c>
      <c r="E581" s="92">
        <v>0</v>
      </c>
      <c r="F581" s="93">
        <v>0</v>
      </c>
      <c r="G581" s="92">
        <v>0</v>
      </c>
      <c r="H581" s="92">
        <v>0</v>
      </c>
      <c r="I581" s="92">
        <v>0</v>
      </c>
      <c r="J581" s="92">
        <f t="shared" si="129"/>
        <v>0</v>
      </c>
      <c r="K581" s="57"/>
      <c r="L581" s="57"/>
      <c r="M581" s="57"/>
      <c r="N581" s="57"/>
      <c r="O581" s="57"/>
      <c r="P581" s="57"/>
    </row>
    <row r="582" spans="1:16" ht="14.45" customHeight="1" outlineLevel="1" x14ac:dyDescent="0.25">
      <c r="A582" s="147"/>
      <c r="B582" s="135"/>
      <c r="C582" s="135" t="s">
        <v>51</v>
      </c>
      <c r="D582" s="86" t="s">
        <v>6</v>
      </c>
      <c r="E582" s="92">
        <f>SUM(E583:E586)</f>
        <v>0</v>
      </c>
      <c r="F582" s="93">
        <f>SUM(F583:F586)</f>
        <v>0</v>
      </c>
      <c r="G582" s="92">
        <f>SUM(G583:G586)</f>
        <v>0</v>
      </c>
      <c r="H582" s="92">
        <f>SUM(H583:H586)</f>
        <v>0</v>
      </c>
      <c r="I582" s="92">
        <f>SUM(I583:I586)</f>
        <v>0</v>
      </c>
      <c r="J582" s="92">
        <f t="shared" si="129"/>
        <v>0</v>
      </c>
      <c r="K582" s="57"/>
      <c r="L582" s="57"/>
      <c r="M582" s="57"/>
      <c r="N582" s="57"/>
      <c r="O582" s="57"/>
      <c r="P582" s="57"/>
    </row>
    <row r="583" spans="1:16" ht="14.45" customHeight="1" outlineLevel="1" x14ac:dyDescent="0.25">
      <c r="A583" s="147"/>
      <c r="B583" s="135"/>
      <c r="C583" s="135"/>
      <c r="D583" s="86" t="s">
        <v>180</v>
      </c>
      <c r="E583" s="92">
        <f>E573+E578</f>
        <v>0</v>
      </c>
      <c r="F583" s="92">
        <f>F573+F578</f>
        <v>0</v>
      </c>
      <c r="G583" s="92">
        <f>G573+G578</f>
        <v>0</v>
      </c>
      <c r="H583" s="92">
        <f>H573+H578</f>
        <v>0</v>
      </c>
      <c r="I583" s="92">
        <f>I573+I578</f>
        <v>0</v>
      </c>
      <c r="J583" s="92">
        <f t="shared" si="129"/>
        <v>0</v>
      </c>
      <c r="K583" s="57"/>
      <c r="L583" s="57"/>
      <c r="M583" s="57"/>
      <c r="N583" s="57"/>
      <c r="O583" s="57"/>
      <c r="P583" s="57"/>
    </row>
    <row r="584" spans="1:16" ht="14.45" customHeight="1" outlineLevel="1" x14ac:dyDescent="0.25">
      <c r="A584" s="147"/>
      <c r="B584" s="135"/>
      <c r="C584" s="135"/>
      <c r="D584" s="86" t="s">
        <v>7</v>
      </c>
      <c r="E584" s="92">
        <f t="shared" ref="E584:I586" si="130">E574+E579</f>
        <v>0</v>
      </c>
      <c r="F584" s="92">
        <f t="shared" si="130"/>
        <v>0</v>
      </c>
      <c r="G584" s="92">
        <f t="shared" si="130"/>
        <v>0</v>
      </c>
      <c r="H584" s="92">
        <f t="shared" si="130"/>
        <v>0</v>
      </c>
      <c r="I584" s="92">
        <f t="shared" si="130"/>
        <v>0</v>
      </c>
      <c r="J584" s="92">
        <f t="shared" si="129"/>
        <v>0</v>
      </c>
      <c r="K584" s="57"/>
      <c r="L584" s="57"/>
      <c r="M584" s="57"/>
      <c r="N584" s="57"/>
      <c r="O584" s="57"/>
      <c r="P584" s="57"/>
    </row>
    <row r="585" spans="1:16" ht="14.45" customHeight="1" outlineLevel="1" x14ac:dyDescent="0.25">
      <c r="A585" s="147"/>
      <c r="B585" s="135"/>
      <c r="C585" s="135"/>
      <c r="D585" s="86" t="s">
        <v>8</v>
      </c>
      <c r="E585" s="92">
        <f t="shared" si="130"/>
        <v>0</v>
      </c>
      <c r="F585" s="92">
        <f t="shared" si="130"/>
        <v>0</v>
      </c>
      <c r="G585" s="92">
        <f t="shared" si="130"/>
        <v>0</v>
      </c>
      <c r="H585" s="92">
        <f t="shared" si="130"/>
        <v>0</v>
      </c>
      <c r="I585" s="92">
        <f t="shared" si="130"/>
        <v>0</v>
      </c>
      <c r="J585" s="92">
        <f t="shared" si="129"/>
        <v>0</v>
      </c>
      <c r="K585" s="57"/>
      <c r="L585" s="57"/>
      <c r="M585" s="57"/>
      <c r="N585" s="57"/>
      <c r="O585" s="57"/>
      <c r="P585" s="57"/>
    </row>
    <row r="586" spans="1:16" ht="14.45" customHeight="1" outlineLevel="1" x14ac:dyDescent="0.25">
      <c r="A586" s="147"/>
      <c r="B586" s="135"/>
      <c r="C586" s="135"/>
      <c r="D586" s="86" t="s">
        <v>9</v>
      </c>
      <c r="E586" s="92">
        <f t="shared" si="130"/>
        <v>0</v>
      </c>
      <c r="F586" s="92">
        <f t="shared" si="130"/>
        <v>0</v>
      </c>
      <c r="G586" s="92">
        <f t="shared" si="130"/>
        <v>0</v>
      </c>
      <c r="H586" s="92">
        <f t="shared" si="130"/>
        <v>0</v>
      </c>
      <c r="I586" s="92">
        <f t="shared" si="130"/>
        <v>0</v>
      </c>
      <c r="J586" s="92">
        <f t="shared" si="129"/>
        <v>0</v>
      </c>
      <c r="K586" s="57"/>
      <c r="L586" s="57"/>
      <c r="M586" s="57"/>
      <c r="N586" s="57"/>
      <c r="O586" s="57"/>
      <c r="P586" s="57"/>
    </row>
    <row r="587" spans="1:16" ht="14.45" customHeight="1" outlineLevel="1" x14ac:dyDescent="0.25">
      <c r="A587" s="147" t="s">
        <v>113</v>
      </c>
      <c r="B587" s="135" t="s">
        <v>71</v>
      </c>
      <c r="C587" s="135" t="s">
        <v>161</v>
      </c>
      <c r="D587" s="86" t="s">
        <v>6</v>
      </c>
      <c r="E587" s="92">
        <f>SUM(E588:E591)</f>
        <v>0</v>
      </c>
      <c r="F587" s="93">
        <f>SUM(F588:F591)</f>
        <v>0</v>
      </c>
      <c r="G587" s="92">
        <f>SUM(G588:G591)</f>
        <v>0</v>
      </c>
      <c r="H587" s="92">
        <f>SUM(H588:H591)</f>
        <v>0</v>
      </c>
      <c r="I587" s="92">
        <f>SUM(I588:I591)</f>
        <v>0</v>
      </c>
      <c r="J587" s="92">
        <f t="shared" si="129"/>
        <v>0</v>
      </c>
      <c r="K587" s="57"/>
      <c r="L587" s="57"/>
      <c r="M587" s="57"/>
      <c r="N587" s="57"/>
      <c r="O587" s="57"/>
      <c r="P587" s="57"/>
    </row>
    <row r="588" spans="1:16" ht="14.45" customHeight="1" outlineLevel="1" x14ac:dyDescent="0.25">
      <c r="A588" s="147"/>
      <c r="B588" s="135"/>
      <c r="C588" s="135"/>
      <c r="D588" s="86" t="s">
        <v>180</v>
      </c>
      <c r="E588" s="94">
        <v>0</v>
      </c>
      <c r="F588" s="95">
        <v>0</v>
      </c>
      <c r="G588" s="94">
        <v>0</v>
      </c>
      <c r="H588" s="94">
        <v>0</v>
      </c>
      <c r="I588" s="94">
        <v>0</v>
      </c>
      <c r="J588" s="92">
        <f t="shared" si="129"/>
        <v>0</v>
      </c>
      <c r="K588" s="57"/>
      <c r="L588" s="57"/>
      <c r="M588" s="57"/>
      <c r="N588" s="57"/>
      <c r="O588" s="57"/>
      <c r="P588" s="57"/>
    </row>
    <row r="589" spans="1:16" ht="14.45" customHeight="1" outlineLevel="1" x14ac:dyDescent="0.25">
      <c r="A589" s="147"/>
      <c r="B589" s="135"/>
      <c r="C589" s="135"/>
      <c r="D589" s="86" t="s">
        <v>7</v>
      </c>
      <c r="E589" s="94">
        <v>0</v>
      </c>
      <c r="F589" s="95">
        <v>0</v>
      </c>
      <c r="G589" s="94">
        <v>0</v>
      </c>
      <c r="H589" s="94">
        <v>0</v>
      </c>
      <c r="I589" s="94">
        <v>0</v>
      </c>
      <c r="J589" s="92">
        <f t="shared" si="129"/>
        <v>0</v>
      </c>
      <c r="K589" s="57"/>
      <c r="L589" s="57"/>
      <c r="M589" s="57"/>
      <c r="N589" s="57"/>
      <c r="O589" s="57"/>
      <c r="P589" s="57"/>
    </row>
    <row r="590" spans="1:16" ht="14.25" customHeight="1" outlineLevel="1" x14ac:dyDescent="0.25">
      <c r="A590" s="147"/>
      <c r="B590" s="135"/>
      <c r="C590" s="135"/>
      <c r="D590" s="86" t="s">
        <v>8</v>
      </c>
      <c r="E590" s="94">
        <v>0</v>
      </c>
      <c r="F590" s="95">
        <v>0</v>
      </c>
      <c r="G590" s="94">
        <v>0</v>
      </c>
      <c r="H590" s="94">
        <v>0</v>
      </c>
      <c r="I590" s="94">
        <v>0</v>
      </c>
      <c r="J590" s="92">
        <f t="shared" si="129"/>
        <v>0</v>
      </c>
      <c r="K590" s="57"/>
      <c r="L590" s="57"/>
      <c r="M590" s="57"/>
      <c r="N590" s="57"/>
      <c r="O590" s="57"/>
      <c r="P590" s="57"/>
    </row>
    <row r="591" spans="1:16" ht="15.75" outlineLevel="1" x14ac:dyDescent="0.25">
      <c r="A591" s="147"/>
      <c r="B591" s="135"/>
      <c r="C591" s="135"/>
      <c r="D591" s="86" t="s">
        <v>9</v>
      </c>
      <c r="E591" s="94">
        <v>0</v>
      </c>
      <c r="F591" s="95">
        <v>0</v>
      </c>
      <c r="G591" s="94">
        <v>0</v>
      </c>
      <c r="H591" s="94">
        <v>0</v>
      </c>
      <c r="I591" s="94">
        <v>0</v>
      </c>
      <c r="J591" s="92">
        <f t="shared" si="129"/>
        <v>0</v>
      </c>
      <c r="K591" s="57"/>
      <c r="L591" s="57"/>
      <c r="M591" s="57"/>
      <c r="N591" s="57"/>
      <c r="O591" s="57"/>
      <c r="P591" s="57"/>
    </row>
    <row r="592" spans="1:16" ht="14.45" customHeight="1" outlineLevel="1" x14ac:dyDescent="0.25">
      <c r="A592" s="147"/>
      <c r="B592" s="135"/>
      <c r="C592" s="135" t="s">
        <v>61</v>
      </c>
      <c r="D592" s="86" t="s">
        <v>6</v>
      </c>
      <c r="E592" s="92">
        <f>SUM(E593:E596)</f>
        <v>0</v>
      </c>
      <c r="F592" s="93">
        <f>SUM(F593:F596)</f>
        <v>0</v>
      </c>
      <c r="G592" s="92">
        <f>SUM(G593:G596)</f>
        <v>0</v>
      </c>
      <c r="H592" s="92">
        <f>SUM(H593:H596)</f>
        <v>0</v>
      </c>
      <c r="I592" s="92">
        <f>SUM(I593:I596)</f>
        <v>0</v>
      </c>
      <c r="J592" s="92">
        <f t="shared" si="129"/>
        <v>0</v>
      </c>
      <c r="K592" s="57"/>
      <c r="L592" s="57"/>
      <c r="M592" s="57"/>
      <c r="N592" s="57"/>
      <c r="O592" s="57"/>
      <c r="P592" s="57"/>
    </row>
    <row r="593" spans="1:16" ht="15.75" outlineLevel="1" x14ac:dyDescent="0.25">
      <c r="A593" s="147"/>
      <c r="B593" s="135"/>
      <c r="C593" s="135"/>
      <c r="D593" s="86" t="s">
        <v>180</v>
      </c>
      <c r="E593" s="92">
        <v>0</v>
      </c>
      <c r="F593" s="93">
        <v>0</v>
      </c>
      <c r="G593" s="92">
        <v>0</v>
      </c>
      <c r="H593" s="92">
        <v>0</v>
      </c>
      <c r="I593" s="92">
        <v>0</v>
      </c>
      <c r="J593" s="92">
        <f t="shared" si="129"/>
        <v>0</v>
      </c>
      <c r="K593" s="57"/>
      <c r="L593" s="57"/>
      <c r="M593" s="57"/>
      <c r="N593" s="57"/>
      <c r="O593" s="57"/>
      <c r="P593" s="57"/>
    </row>
    <row r="594" spans="1:16" ht="15.75" outlineLevel="1" x14ac:dyDescent="0.25">
      <c r="A594" s="147"/>
      <c r="B594" s="135"/>
      <c r="C594" s="135"/>
      <c r="D594" s="86" t="s">
        <v>7</v>
      </c>
      <c r="E594" s="92">
        <v>0</v>
      </c>
      <c r="F594" s="93">
        <v>0</v>
      </c>
      <c r="G594" s="92">
        <v>0</v>
      </c>
      <c r="H594" s="92">
        <v>0</v>
      </c>
      <c r="I594" s="92">
        <v>0</v>
      </c>
      <c r="J594" s="92">
        <f t="shared" si="129"/>
        <v>0</v>
      </c>
      <c r="K594" s="57"/>
      <c r="L594" s="57"/>
      <c r="M594" s="57"/>
      <c r="N594" s="57"/>
      <c r="O594" s="57"/>
      <c r="P594" s="57"/>
    </row>
    <row r="595" spans="1:16" ht="14.45" customHeight="1" outlineLevel="1" x14ac:dyDescent="0.25">
      <c r="A595" s="147"/>
      <c r="B595" s="135"/>
      <c r="C595" s="135"/>
      <c r="D595" s="86" t="s">
        <v>8</v>
      </c>
      <c r="E595" s="92">
        <v>0</v>
      </c>
      <c r="F595" s="93">
        <v>0</v>
      </c>
      <c r="G595" s="92">
        <v>0</v>
      </c>
      <c r="H595" s="92">
        <v>0</v>
      </c>
      <c r="I595" s="92">
        <v>0</v>
      </c>
      <c r="J595" s="92">
        <f t="shared" si="129"/>
        <v>0</v>
      </c>
      <c r="K595" s="57"/>
      <c r="L595" s="57"/>
      <c r="M595" s="57"/>
      <c r="N595" s="57"/>
      <c r="O595" s="57"/>
      <c r="P595" s="57"/>
    </row>
    <row r="596" spans="1:16" ht="21.75" customHeight="1" outlineLevel="1" x14ac:dyDescent="0.25">
      <c r="A596" s="147"/>
      <c r="B596" s="135"/>
      <c r="C596" s="135"/>
      <c r="D596" s="86" t="s">
        <v>9</v>
      </c>
      <c r="E596" s="92">
        <v>0</v>
      </c>
      <c r="F596" s="93">
        <v>0</v>
      </c>
      <c r="G596" s="92">
        <v>0</v>
      </c>
      <c r="H596" s="92">
        <v>0</v>
      </c>
      <c r="I596" s="92">
        <v>0</v>
      </c>
      <c r="J596" s="92">
        <f t="shared" si="129"/>
        <v>0</v>
      </c>
      <c r="K596" s="57"/>
      <c r="L596" s="57"/>
      <c r="M596" s="57"/>
      <c r="N596" s="57"/>
      <c r="O596" s="57"/>
      <c r="P596" s="57"/>
    </row>
    <row r="597" spans="1:16" ht="14.45" customHeight="1" outlineLevel="1" x14ac:dyDescent="0.25">
      <c r="A597" s="147"/>
      <c r="B597" s="135"/>
      <c r="C597" s="135" t="s">
        <v>51</v>
      </c>
      <c r="D597" s="86" t="s">
        <v>6</v>
      </c>
      <c r="E597" s="92">
        <f>SUM(E598:E601)</f>
        <v>0</v>
      </c>
      <c r="F597" s="93">
        <f>SUM(F598:F601)</f>
        <v>0</v>
      </c>
      <c r="G597" s="92">
        <f>SUM(G598:G601)</f>
        <v>0</v>
      </c>
      <c r="H597" s="92">
        <f>SUM(H598:H601)</f>
        <v>0</v>
      </c>
      <c r="I597" s="92">
        <f>SUM(I598:I601)</f>
        <v>0</v>
      </c>
      <c r="J597" s="92">
        <f t="shared" si="129"/>
        <v>0</v>
      </c>
      <c r="K597" s="57"/>
      <c r="L597" s="57"/>
      <c r="M597" s="57"/>
      <c r="N597" s="57"/>
      <c r="O597" s="57"/>
      <c r="P597" s="57"/>
    </row>
    <row r="598" spans="1:16" ht="14.45" customHeight="1" outlineLevel="1" x14ac:dyDescent="0.25">
      <c r="A598" s="147"/>
      <c r="B598" s="135"/>
      <c r="C598" s="135"/>
      <c r="D598" s="86" t="s">
        <v>180</v>
      </c>
      <c r="E598" s="92">
        <f>E588+E593</f>
        <v>0</v>
      </c>
      <c r="F598" s="92">
        <f>F588+F593</f>
        <v>0</v>
      </c>
      <c r="G598" s="92">
        <f>G588+G593</f>
        <v>0</v>
      </c>
      <c r="H598" s="92">
        <f>H588+H593</f>
        <v>0</v>
      </c>
      <c r="I598" s="92">
        <f>I588+I593</f>
        <v>0</v>
      </c>
      <c r="J598" s="92">
        <f t="shared" si="129"/>
        <v>0</v>
      </c>
      <c r="K598" s="57"/>
      <c r="L598" s="57"/>
      <c r="M598" s="57"/>
      <c r="N598" s="57"/>
      <c r="O598" s="57"/>
      <c r="P598" s="57"/>
    </row>
    <row r="599" spans="1:16" ht="14.45" customHeight="1" outlineLevel="1" x14ac:dyDescent="0.25">
      <c r="A599" s="147"/>
      <c r="B599" s="135"/>
      <c r="C599" s="135"/>
      <c r="D599" s="86" t="s">
        <v>7</v>
      </c>
      <c r="E599" s="92">
        <f t="shared" ref="E599:I601" si="131">E589+E594</f>
        <v>0</v>
      </c>
      <c r="F599" s="92">
        <f t="shared" si="131"/>
        <v>0</v>
      </c>
      <c r="G599" s="92">
        <f t="shared" si="131"/>
        <v>0</v>
      </c>
      <c r="H599" s="92">
        <f t="shared" si="131"/>
        <v>0</v>
      </c>
      <c r="I599" s="92">
        <f t="shared" si="131"/>
        <v>0</v>
      </c>
      <c r="J599" s="92">
        <f t="shared" si="129"/>
        <v>0</v>
      </c>
      <c r="K599" s="57"/>
      <c r="L599" s="57"/>
      <c r="M599" s="57"/>
      <c r="N599" s="57"/>
      <c r="O599" s="57"/>
      <c r="P599" s="57"/>
    </row>
    <row r="600" spans="1:16" ht="14.45" customHeight="1" outlineLevel="1" x14ac:dyDescent="0.25">
      <c r="A600" s="147"/>
      <c r="B600" s="135"/>
      <c r="C600" s="135"/>
      <c r="D600" s="86" t="s">
        <v>8</v>
      </c>
      <c r="E600" s="92">
        <f t="shared" si="131"/>
        <v>0</v>
      </c>
      <c r="F600" s="92">
        <f t="shared" si="131"/>
        <v>0</v>
      </c>
      <c r="G600" s="92">
        <f t="shared" si="131"/>
        <v>0</v>
      </c>
      <c r="H600" s="92">
        <f t="shared" si="131"/>
        <v>0</v>
      </c>
      <c r="I600" s="92">
        <f t="shared" si="131"/>
        <v>0</v>
      </c>
      <c r="J600" s="92">
        <f t="shared" si="129"/>
        <v>0</v>
      </c>
      <c r="K600" s="57"/>
      <c r="L600" s="57"/>
      <c r="M600" s="57"/>
      <c r="N600" s="57"/>
      <c r="O600" s="57"/>
      <c r="P600" s="57"/>
    </row>
    <row r="601" spans="1:16" ht="14.45" customHeight="1" outlineLevel="1" x14ac:dyDescent="0.25">
      <c r="A601" s="147"/>
      <c r="B601" s="135"/>
      <c r="C601" s="135"/>
      <c r="D601" s="86" t="s">
        <v>9</v>
      </c>
      <c r="E601" s="92">
        <f t="shared" si="131"/>
        <v>0</v>
      </c>
      <c r="F601" s="92">
        <f t="shared" si="131"/>
        <v>0</v>
      </c>
      <c r="G601" s="92">
        <f t="shared" si="131"/>
        <v>0</v>
      </c>
      <c r="H601" s="92">
        <f t="shared" si="131"/>
        <v>0</v>
      </c>
      <c r="I601" s="92">
        <f t="shared" si="131"/>
        <v>0</v>
      </c>
      <c r="J601" s="92">
        <f t="shared" si="129"/>
        <v>0</v>
      </c>
      <c r="K601" s="57"/>
      <c r="L601" s="57"/>
      <c r="M601" s="57"/>
      <c r="N601" s="57"/>
      <c r="O601" s="57"/>
      <c r="P601" s="57"/>
    </row>
    <row r="602" spans="1:16" ht="14.45" customHeight="1" outlineLevel="1" x14ac:dyDescent="0.25">
      <c r="A602" s="147" t="s">
        <v>112</v>
      </c>
      <c r="B602" s="135" t="s">
        <v>72</v>
      </c>
      <c r="C602" s="135" t="s">
        <v>161</v>
      </c>
      <c r="D602" s="86" t="s">
        <v>6</v>
      </c>
      <c r="E602" s="92">
        <f>SUM(E603:E606)</f>
        <v>0</v>
      </c>
      <c r="F602" s="93">
        <f>SUM(F603:F606)</f>
        <v>0</v>
      </c>
      <c r="G602" s="92">
        <f>SUM(G603:G606)</f>
        <v>0</v>
      </c>
      <c r="H602" s="92">
        <f>SUM(H603:H606)</f>
        <v>0</v>
      </c>
      <c r="I602" s="92">
        <f>SUM(I603:I606)</f>
        <v>0</v>
      </c>
      <c r="J602" s="92">
        <f t="shared" si="129"/>
        <v>0</v>
      </c>
      <c r="K602" s="57"/>
      <c r="L602" s="57"/>
      <c r="M602" s="57"/>
      <c r="N602" s="57"/>
      <c r="O602" s="57"/>
      <c r="P602" s="57"/>
    </row>
    <row r="603" spans="1:16" ht="14.45" customHeight="1" outlineLevel="1" x14ac:dyDescent="0.25">
      <c r="A603" s="147"/>
      <c r="B603" s="135"/>
      <c r="C603" s="135"/>
      <c r="D603" s="86" t="s">
        <v>180</v>
      </c>
      <c r="E603" s="94">
        <v>0</v>
      </c>
      <c r="F603" s="95">
        <v>0</v>
      </c>
      <c r="G603" s="94">
        <v>0</v>
      </c>
      <c r="H603" s="94">
        <v>0</v>
      </c>
      <c r="I603" s="94">
        <v>0</v>
      </c>
      <c r="J603" s="92">
        <f t="shared" si="129"/>
        <v>0</v>
      </c>
      <c r="K603" s="57"/>
      <c r="L603" s="57"/>
      <c r="M603" s="57"/>
      <c r="N603" s="57"/>
      <c r="O603" s="57"/>
      <c r="P603" s="57"/>
    </row>
    <row r="604" spans="1:16" ht="14.45" customHeight="1" outlineLevel="1" x14ac:dyDescent="0.25">
      <c r="A604" s="147"/>
      <c r="B604" s="135"/>
      <c r="C604" s="135"/>
      <c r="D604" s="86" t="s">
        <v>7</v>
      </c>
      <c r="E604" s="94">
        <v>0</v>
      </c>
      <c r="F604" s="95">
        <v>0</v>
      </c>
      <c r="G604" s="94">
        <v>0</v>
      </c>
      <c r="H604" s="94">
        <v>0</v>
      </c>
      <c r="I604" s="94">
        <v>0</v>
      </c>
      <c r="J604" s="92">
        <f t="shared" si="129"/>
        <v>0</v>
      </c>
      <c r="K604" s="57"/>
      <c r="L604" s="57"/>
      <c r="M604" s="57"/>
      <c r="N604" s="57"/>
      <c r="O604" s="57"/>
      <c r="P604" s="57"/>
    </row>
    <row r="605" spans="1:16" ht="14.45" customHeight="1" outlineLevel="1" x14ac:dyDescent="0.25">
      <c r="A605" s="147"/>
      <c r="B605" s="135"/>
      <c r="C605" s="135"/>
      <c r="D605" s="86" t="s">
        <v>8</v>
      </c>
      <c r="E605" s="94">
        <v>0</v>
      </c>
      <c r="F605" s="95">
        <v>0</v>
      </c>
      <c r="G605" s="94">
        <v>0</v>
      </c>
      <c r="H605" s="94">
        <v>0</v>
      </c>
      <c r="I605" s="94">
        <v>0</v>
      </c>
      <c r="J605" s="92">
        <f t="shared" si="129"/>
        <v>0</v>
      </c>
      <c r="K605" s="57"/>
      <c r="L605" s="57"/>
      <c r="M605" s="57"/>
      <c r="N605" s="57"/>
      <c r="O605" s="57"/>
      <c r="P605" s="57"/>
    </row>
    <row r="606" spans="1:16" ht="15.75" outlineLevel="1" x14ac:dyDescent="0.25">
      <c r="A606" s="147"/>
      <c r="B606" s="135"/>
      <c r="C606" s="135"/>
      <c r="D606" s="86" t="s">
        <v>9</v>
      </c>
      <c r="E606" s="94">
        <v>0</v>
      </c>
      <c r="F606" s="95">
        <v>0</v>
      </c>
      <c r="G606" s="94">
        <v>0</v>
      </c>
      <c r="H606" s="94">
        <v>0</v>
      </c>
      <c r="I606" s="94">
        <v>0</v>
      </c>
      <c r="J606" s="92">
        <f t="shared" si="129"/>
        <v>0</v>
      </c>
      <c r="K606" s="57"/>
      <c r="L606" s="57"/>
      <c r="M606" s="57"/>
      <c r="N606" s="57"/>
      <c r="O606" s="57"/>
      <c r="P606" s="57"/>
    </row>
    <row r="607" spans="1:16" ht="14.45" customHeight="1" outlineLevel="1" x14ac:dyDescent="0.25">
      <c r="A607" s="147"/>
      <c r="B607" s="135"/>
      <c r="C607" s="135" t="s">
        <v>211</v>
      </c>
      <c r="D607" s="86" t="s">
        <v>6</v>
      </c>
      <c r="E607" s="92">
        <f>SUM(E608:E611)</f>
        <v>0</v>
      </c>
      <c r="F607" s="93">
        <f>SUM(F608:F611)</f>
        <v>0</v>
      </c>
      <c r="G607" s="92">
        <f>SUM(G608:G611)</f>
        <v>0</v>
      </c>
      <c r="H607" s="92">
        <f>SUM(H608:H611)</f>
        <v>0</v>
      </c>
      <c r="I607" s="92">
        <f>SUM(I608:I611)</f>
        <v>0</v>
      </c>
      <c r="J607" s="92">
        <f t="shared" si="129"/>
        <v>0</v>
      </c>
      <c r="K607" s="57"/>
      <c r="L607" s="57"/>
      <c r="M607" s="57"/>
      <c r="N607" s="57"/>
      <c r="O607" s="57"/>
      <c r="P607" s="57"/>
    </row>
    <row r="608" spans="1:16" ht="15.75" outlineLevel="1" x14ac:dyDescent="0.25">
      <c r="A608" s="147"/>
      <c r="B608" s="135"/>
      <c r="C608" s="135"/>
      <c r="D608" s="86" t="s">
        <v>180</v>
      </c>
      <c r="E608" s="92">
        <v>0</v>
      </c>
      <c r="F608" s="93">
        <v>0</v>
      </c>
      <c r="G608" s="92">
        <v>0</v>
      </c>
      <c r="H608" s="92">
        <v>0</v>
      </c>
      <c r="I608" s="92">
        <v>0</v>
      </c>
      <c r="J608" s="92">
        <f t="shared" si="129"/>
        <v>0</v>
      </c>
      <c r="K608" s="57"/>
      <c r="L608" s="57"/>
      <c r="M608" s="57"/>
      <c r="N608" s="57"/>
      <c r="O608" s="57"/>
      <c r="P608" s="57"/>
    </row>
    <row r="609" spans="1:16" ht="15.75" outlineLevel="1" x14ac:dyDescent="0.25">
      <c r="A609" s="147"/>
      <c r="B609" s="135"/>
      <c r="C609" s="135"/>
      <c r="D609" s="86" t="s">
        <v>7</v>
      </c>
      <c r="E609" s="92">
        <v>0</v>
      </c>
      <c r="F609" s="93">
        <v>0</v>
      </c>
      <c r="G609" s="92">
        <v>0</v>
      </c>
      <c r="H609" s="92">
        <v>0</v>
      </c>
      <c r="I609" s="92">
        <v>0</v>
      </c>
      <c r="J609" s="92">
        <f t="shared" si="129"/>
        <v>0</v>
      </c>
      <c r="K609" s="57"/>
      <c r="L609" s="57"/>
      <c r="M609" s="57"/>
      <c r="N609" s="57"/>
      <c r="O609" s="57"/>
      <c r="P609" s="57"/>
    </row>
    <row r="610" spans="1:16" ht="14.45" customHeight="1" outlineLevel="1" x14ac:dyDescent="0.25">
      <c r="A610" s="147"/>
      <c r="B610" s="135"/>
      <c r="C610" s="135"/>
      <c r="D610" s="86" t="s">
        <v>8</v>
      </c>
      <c r="E610" s="92">
        <v>0</v>
      </c>
      <c r="F610" s="93">
        <v>0</v>
      </c>
      <c r="G610" s="92">
        <v>0</v>
      </c>
      <c r="H610" s="92">
        <v>0</v>
      </c>
      <c r="I610" s="92">
        <v>0</v>
      </c>
      <c r="J610" s="92">
        <f t="shared" si="129"/>
        <v>0</v>
      </c>
      <c r="K610" s="57"/>
      <c r="L610" s="57"/>
      <c r="M610" s="57"/>
      <c r="N610" s="57"/>
      <c r="O610" s="57"/>
      <c r="P610" s="57"/>
    </row>
    <row r="611" spans="1:16" ht="25.5" customHeight="1" outlineLevel="1" x14ac:dyDescent="0.25">
      <c r="A611" s="147"/>
      <c r="B611" s="135"/>
      <c r="C611" s="135"/>
      <c r="D611" s="86" t="s">
        <v>9</v>
      </c>
      <c r="E611" s="92">
        <v>0</v>
      </c>
      <c r="F611" s="93">
        <v>0</v>
      </c>
      <c r="G611" s="92">
        <v>0</v>
      </c>
      <c r="H611" s="92">
        <v>0</v>
      </c>
      <c r="I611" s="92">
        <v>0</v>
      </c>
      <c r="J611" s="92">
        <f t="shared" si="129"/>
        <v>0</v>
      </c>
      <c r="K611" s="57"/>
      <c r="L611" s="57"/>
      <c r="M611" s="57"/>
      <c r="N611" s="57"/>
      <c r="O611" s="57"/>
      <c r="P611" s="57"/>
    </row>
    <row r="612" spans="1:16" ht="14.45" customHeight="1" outlineLevel="1" x14ac:dyDescent="0.25">
      <c r="A612" s="147"/>
      <c r="B612" s="135"/>
      <c r="C612" s="135" t="s">
        <v>285</v>
      </c>
      <c r="D612" s="86" t="s">
        <v>6</v>
      </c>
      <c r="E612" s="92">
        <f>SUM(E613:E616)</f>
        <v>0</v>
      </c>
      <c r="F612" s="93">
        <f>SUM(F613:F616)</f>
        <v>0</v>
      </c>
      <c r="G612" s="92">
        <f>SUM(G613:G616)</f>
        <v>0</v>
      </c>
      <c r="H612" s="92">
        <f>SUM(H613:H616)</f>
        <v>0</v>
      </c>
      <c r="I612" s="92">
        <f>SUM(I613:I616)</f>
        <v>0</v>
      </c>
      <c r="J612" s="92">
        <f>E612+F612+G612+H612+I612</f>
        <v>0</v>
      </c>
      <c r="K612" s="57"/>
      <c r="L612" s="57"/>
      <c r="M612" s="57"/>
      <c r="N612" s="57"/>
      <c r="O612" s="57"/>
      <c r="P612" s="57"/>
    </row>
    <row r="613" spans="1:16" ht="15.75" outlineLevel="1" x14ac:dyDescent="0.25">
      <c r="A613" s="147"/>
      <c r="B613" s="135"/>
      <c r="C613" s="135"/>
      <c r="D613" s="86" t="s">
        <v>180</v>
      </c>
      <c r="E613" s="94">
        <v>0</v>
      </c>
      <c r="F613" s="95">
        <v>0</v>
      </c>
      <c r="G613" s="94">
        <v>0</v>
      </c>
      <c r="H613" s="94">
        <v>0</v>
      </c>
      <c r="I613" s="94">
        <v>0</v>
      </c>
      <c r="J613" s="92">
        <f>E613+F613+G613+H613+I613</f>
        <v>0</v>
      </c>
      <c r="K613" s="57"/>
      <c r="L613" s="57"/>
      <c r="M613" s="57"/>
      <c r="N613" s="57"/>
      <c r="O613" s="57"/>
      <c r="P613" s="57"/>
    </row>
    <row r="614" spans="1:16" ht="15.75" outlineLevel="1" x14ac:dyDescent="0.25">
      <c r="A614" s="147"/>
      <c r="B614" s="135"/>
      <c r="C614" s="135"/>
      <c r="D614" s="86" t="s">
        <v>7</v>
      </c>
      <c r="E614" s="94">
        <v>0</v>
      </c>
      <c r="F614" s="95">
        <v>0</v>
      </c>
      <c r="G614" s="94">
        <v>0</v>
      </c>
      <c r="H614" s="94">
        <v>0</v>
      </c>
      <c r="I614" s="94">
        <v>0</v>
      </c>
      <c r="J614" s="92">
        <f>E614+F614+G614+H614+I614</f>
        <v>0</v>
      </c>
      <c r="K614" s="57"/>
      <c r="L614" s="57"/>
      <c r="M614" s="57"/>
      <c r="N614" s="57"/>
      <c r="O614" s="57"/>
      <c r="P614" s="57"/>
    </row>
    <row r="615" spans="1:16" ht="14.45" customHeight="1" outlineLevel="1" x14ac:dyDescent="0.25">
      <c r="A615" s="147"/>
      <c r="B615" s="135"/>
      <c r="C615" s="135"/>
      <c r="D615" s="86" t="s">
        <v>8</v>
      </c>
      <c r="E615" s="94">
        <v>0</v>
      </c>
      <c r="F615" s="95">
        <v>0</v>
      </c>
      <c r="G615" s="94">
        <v>0</v>
      </c>
      <c r="H615" s="94">
        <v>0</v>
      </c>
      <c r="I615" s="94">
        <v>0</v>
      </c>
      <c r="J615" s="92">
        <f>E615+F615+G615+H615+I615</f>
        <v>0</v>
      </c>
      <c r="K615" s="57"/>
      <c r="L615" s="57"/>
      <c r="M615" s="57"/>
      <c r="N615" s="57"/>
      <c r="O615" s="57"/>
      <c r="P615" s="57"/>
    </row>
    <row r="616" spans="1:16" ht="15.75" outlineLevel="1" x14ac:dyDescent="0.25">
      <c r="A616" s="147"/>
      <c r="B616" s="135"/>
      <c r="C616" s="135"/>
      <c r="D616" s="86" t="s">
        <v>9</v>
      </c>
      <c r="E616" s="94">
        <v>0</v>
      </c>
      <c r="F616" s="95">
        <v>0</v>
      </c>
      <c r="G616" s="94">
        <v>0</v>
      </c>
      <c r="H616" s="94">
        <v>0</v>
      </c>
      <c r="I616" s="94">
        <v>0</v>
      </c>
      <c r="J616" s="92">
        <f>E616+F616+G616+H616+I616</f>
        <v>0</v>
      </c>
      <c r="K616" s="57"/>
      <c r="L616" s="57"/>
      <c r="M616" s="57"/>
      <c r="N616" s="57"/>
      <c r="O616" s="57"/>
      <c r="P616" s="57"/>
    </row>
    <row r="617" spans="1:16" ht="15.75" customHeight="1" outlineLevel="1" x14ac:dyDescent="0.25">
      <c r="A617" s="147"/>
      <c r="B617" s="135"/>
      <c r="C617" s="135" t="s">
        <v>51</v>
      </c>
      <c r="D617" s="86" t="s">
        <v>6</v>
      </c>
      <c r="E617" s="92">
        <f>SUM(E618:E621)</f>
        <v>0</v>
      </c>
      <c r="F617" s="93">
        <f>SUM(F618:F621)</f>
        <v>0</v>
      </c>
      <c r="G617" s="92">
        <f>SUM(G618:G621)</f>
        <v>0</v>
      </c>
      <c r="H617" s="92">
        <f>SUM(H618:H621)</f>
        <v>0</v>
      </c>
      <c r="I617" s="92">
        <f>SUM(I618:I621)</f>
        <v>0</v>
      </c>
      <c r="J617" s="92">
        <f t="shared" si="129"/>
        <v>0</v>
      </c>
      <c r="K617" s="57"/>
      <c r="L617" s="57"/>
      <c r="M617" s="57"/>
      <c r="N617" s="57"/>
      <c r="O617" s="57"/>
      <c r="P617" s="57"/>
    </row>
    <row r="618" spans="1:16" ht="14.45" customHeight="1" outlineLevel="1" x14ac:dyDescent="0.25">
      <c r="A618" s="147"/>
      <c r="B618" s="135"/>
      <c r="C618" s="135"/>
      <c r="D618" s="86" t="s">
        <v>180</v>
      </c>
      <c r="E618" s="92">
        <f>E603+E608+E613</f>
        <v>0</v>
      </c>
      <c r="F618" s="92">
        <f>F603+F608+F613</f>
        <v>0</v>
      </c>
      <c r="G618" s="92">
        <f>G603+G608+G613</f>
        <v>0</v>
      </c>
      <c r="H618" s="92">
        <f>H603+H608+H613</f>
        <v>0</v>
      </c>
      <c r="I618" s="92">
        <f>I603+I608+I613</f>
        <v>0</v>
      </c>
      <c r="J618" s="92">
        <f t="shared" si="129"/>
        <v>0</v>
      </c>
      <c r="K618" s="57"/>
      <c r="L618" s="57"/>
      <c r="M618" s="57"/>
      <c r="N618" s="57"/>
      <c r="O618" s="57"/>
      <c r="P618" s="57"/>
    </row>
    <row r="619" spans="1:16" ht="14.45" customHeight="1" outlineLevel="1" x14ac:dyDescent="0.25">
      <c r="A619" s="147"/>
      <c r="B619" s="135"/>
      <c r="C619" s="135"/>
      <c r="D619" s="86" t="s">
        <v>7</v>
      </c>
      <c r="E619" s="92">
        <f t="shared" ref="E619:I621" si="132">E604+E609+E614</f>
        <v>0</v>
      </c>
      <c r="F619" s="92">
        <f t="shared" si="132"/>
        <v>0</v>
      </c>
      <c r="G619" s="92">
        <f t="shared" si="132"/>
        <v>0</v>
      </c>
      <c r="H619" s="92">
        <f t="shared" si="132"/>
        <v>0</v>
      </c>
      <c r="I619" s="92">
        <f t="shared" si="132"/>
        <v>0</v>
      </c>
      <c r="J619" s="92">
        <f t="shared" si="129"/>
        <v>0</v>
      </c>
      <c r="K619" s="57"/>
      <c r="L619" s="57"/>
      <c r="M619" s="57"/>
      <c r="N619" s="57"/>
      <c r="O619" s="57"/>
      <c r="P619" s="57"/>
    </row>
    <row r="620" spans="1:16" ht="14.45" customHeight="1" outlineLevel="1" x14ac:dyDescent="0.25">
      <c r="A620" s="147"/>
      <c r="B620" s="135"/>
      <c r="C620" s="135"/>
      <c r="D620" s="86" t="s">
        <v>8</v>
      </c>
      <c r="E620" s="92">
        <f t="shared" si="132"/>
        <v>0</v>
      </c>
      <c r="F620" s="92">
        <f t="shared" si="132"/>
        <v>0</v>
      </c>
      <c r="G620" s="92">
        <f t="shared" si="132"/>
        <v>0</v>
      </c>
      <c r="H620" s="92">
        <f t="shared" si="132"/>
        <v>0</v>
      </c>
      <c r="I620" s="92">
        <f t="shared" si="132"/>
        <v>0</v>
      </c>
      <c r="J620" s="92">
        <f t="shared" si="129"/>
        <v>0</v>
      </c>
      <c r="K620" s="57"/>
      <c r="L620" s="57"/>
      <c r="M620" s="57"/>
      <c r="N620" s="57"/>
      <c r="O620" s="57"/>
      <c r="P620" s="57"/>
    </row>
    <row r="621" spans="1:16" ht="14.45" customHeight="1" outlineLevel="1" x14ac:dyDescent="0.25">
      <c r="A621" s="147"/>
      <c r="B621" s="135"/>
      <c r="C621" s="135"/>
      <c r="D621" s="86" t="s">
        <v>9</v>
      </c>
      <c r="E621" s="92">
        <f t="shared" si="132"/>
        <v>0</v>
      </c>
      <c r="F621" s="92">
        <f t="shared" si="132"/>
        <v>0</v>
      </c>
      <c r="G621" s="92">
        <f t="shared" si="132"/>
        <v>0</v>
      </c>
      <c r="H621" s="92">
        <f t="shared" si="132"/>
        <v>0</v>
      </c>
      <c r="I621" s="92">
        <f t="shared" si="132"/>
        <v>0</v>
      </c>
      <c r="J621" s="92">
        <f t="shared" si="129"/>
        <v>0</v>
      </c>
      <c r="K621" s="57"/>
      <c r="L621" s="57"/>
      <c r="M621" s="57"/>
      <c r="N621" s="57"/>
      <c r="O621" s="57"/>
      <c r="P621" s="57"/>
    </row>
    <row r="622" spans="1:16" ht="14.45" customHeight="1" outlineLevel="1" x14ac:dyDescent="0.25">
      <c r="A622" s="147" t="s">
        <v>111</v>
      </c>
      <c r="B622" s="135" t="s">
        <v>104</v>
      </c>
      <c r="C622" s="135" t="s">
        <v>161</v>
      </c>
      <c r="D622" s="86" t="s">
        <v>6</v>
      </c>
      <c r="E622" s="92">
        <f>SUM(E623:E626)</f>
        <v>0</v>
      </c>
      <c r="F622" s="93">
        <f>SUM(F623:F626)</f>
        <v>0</v>
      </c>
      <c r="G622" s="92">
        <f>SUM(G623:G626)</f>
        <v>0</v>
      </c>
      <c r="H622" s="92">
        <f>SUM(H623:H626)</f>
        <v>0</v>
      </c>
      <c r="I622" s="92">
        <f>SUM(I623:I626)</f>
        <v>0</v>
      </c>
      <c r="J622" s="92">
        <f t="shared" si="129"/>
        <v>0</v>
      </c>
      <c r="K622" s="57"/>
      <c r="L622" s="57"/>
      <c r="M622" s="57"/>
      <c r="N622" s="57"/>
      <c r="O622" s="57"/>
      <c r="P622" s="57"/>
    </row>
    <row r="623" spans="1:16" ht="14.45" customHeight="1" outlineLevel="1" x14ac:dyDescent="0.25">
      <c r="A623" s="147"/>
      <c r="B623" s="135"/>
      <c r="C623" s="135"/>
      <c r="D623" s="86" t="s">
        <v>180</v>
      </c>
      <c r="E623" s="92">
        <f>E638+E653+E658+E673+E688</f>
        <v>0</v>
      </c>
      <c r="F623" s="92">
        <f>F638+F653+F658+F673+F688</f>
        <v>0</v>
      </c>
      <c r="G623" s="92">
        <f>G638+G653+G658+G673+G688</f>
        <v>0</v>
      </c>
      <c r="H623" s="92">
        <f>H638+H653+H658+H673+H688</f>
        <v>0</v>
      </c>
      <c r="I623" s="92">
        <f>I638+I653+I658+I673+I688</f>
        <v>0</v>
      </c>
      <c r="J623" s="92">
        <f t="shared" si="129"/>
        <v>0</v>
      </c>
      <c r="K623" s="57"/>
      <c r="L623" s="57"/>
      <c r="M623" s="57"/>
      <c r="N623" s="57"/>
      <c r="O623" s="57"/>
      <c r="P623" s="57"/>
    </row>
    <row r="624" spans="1:16" ht="14.45" customHeight="1" outlineLevel="1" x14ac:dyDescent="0.25">
      <c r="A624" s="147"/>
      <c r="B624" s="135"/>
      <c r="C624" s="135"/>
      <c r="D624" s="86" t="s">
        <v>7</v>
      </c>
      <c r="E624" s="92">
        <f t="shared" ref="E624:F626" si="133">E639+E654+E659+E674+E689</f>
        <v>0</v>
      </c>
      <c r="F624" s="92">
        <f t="shared" si="133"/>
        <v>0</v>
      </c>
      <c r="G624" s="92">
        <f t="shared" ref="G624:I626" si="134">G639+G654+G659+G674+G689</f>
        <v>0</v>
      </c>
      <c r="H624" s="92">
        <f t="shared" si="134"/>
        <v>0</v>
      </c>
      <c r="I624" s="92">
        <f t="shared" si="134"/>
        <v>0</v>
      </c>
      <c r="J624" s="92">
        <f t="shared" si="129"/>
        <v>0</v>
      </c>
      <c r="K624" s="57"/>
      <c r="L624" s="57"/>
      <c r="M624" s="57"/>
      <c r="N624" s="57"/>
      <c r="O624" s="57"/>
      <c r="P624" s="57"/>
    </row>
    <row r="625" spans="1:16" ht="14.45" customHeight="1" outlineLevel="1" x14ac:dyDescent="0.25">
      <c r="A625" s="147"/>
      <c r="B625" s="135"/>
      <c r="C625" s="135"/>
      <c r="D625" s="86" t="s">
        <v>8</v>
      </c>
      <c r="E625" s="92">
        <f t="shared" si="133"/>
        <v>0</v>
      </c>
      <c r="F625" s="92">
        <f t="shared" si="133"/>
        <v>0</v>
      </c>
      <c r="G625" s="92">
        <f t="shared" si="134"/>
        <v>0</v>
      </c>
      <c r="H625" s="92">
        <f t="shared" si="134"/>
        <v>0</v>
      </c>
      <c r="I625" s="92">
        <f t="shared" si="134"/>
        <v>0</v>
      </c>
      <c r="J625" s="92">
        <f t="shared" si="129"/>
        <v>0</v>
      </c>
      <c r="K625" s="57"/>
      <c r="L625" s="57"/>
      <c r="M625" s="57"/>
      <c r="N625" s="57"/>
      <c r="O625" s="57"/>
      <c r="P625" s="57"/>
    </row>
    <row r="626" spans="1:16" ht="15.75" outlineLevel="1" x14ac:dyDescent="0.25">
      <c r="A626" s="147"/>
      <c r="B626" s="135"/>
      <c r="C626" s="135"/>
      <c r="D626" s="86" t="s">
        <v>9</v>
      </c>
      <c r="E626" s="92">
        <f t="shared" si="133"/>
        <v>0</v>
      </c>
      <c r="F626" s="92">
        <f t="shared" si="133"/>
        <v>0</v>
      </c>
      <c r="G626" s="92">
        <f t="shared" si="134"/>
        <v>0</v>
      </c>
      <c r="H626" s="92">
        <f t="shared" si="134"/>
        <v>0</v>
      </c>
      <c r="I626" s="92">
        <f t="shared" si="134"/>
        <v>0</v>
      </c>
      <c r="J626" s="92">
        <f t="shared" si="129"/>
        <v>0</v>
      </c>
      <c r="K626" s="57"/>
      <c r="L626" s="57"/>
      <c r="M626" s="57"/>
      <c r="N626" s="57"/>
      <c r="O626" s="57"/>
      <c r="P626" s="57"/>
    </row>
    <row r="627" spans="1:16" ht="14.45" customHeight="1" outlineLevel="1" x14ac:dyDescent="0.25">
      <c r="A627" s="147"/>
      <c r="B627" s="135"/>
      <c r="C627" s="146" t="s">
        <v>192</v>
      </c>
      <c r="D627" s="86" t="s">
        <v>6</v>
      </c>
      <c r="E627" s="92">
        <f>SUM(E628:E631)</f>
        <v>0</v>
      </c>
      <c r="F627" s="93">
        <f>SUM(F628:F631)</f>
        <v>0</v>
      </c>
      <c r="G627" s="92">
        <f>SUM(G628:G631)</f>
        <v>0</v>
      </c>
      <c r="H627" s="92">
        <f>SUM(H628:H631)</f>
        <v>0</v>
      </c>
      <c r="I627" s="92">
        <f>SUM(I628:I631)</f>
        <v>0</v>
      </c>
      <c r="J627" s="92">
        <f t="shared" si="129"/>
        <v>0</v>
      </c>
      <c r="K627" s="57"/>
      <c r="L627" s="57"/>
      <c r="M627" s="57"/>
      <c r="N627" s="57"/>
      <c r="O627" s="57"/>
      <c r="P627" s="57"/>
    </row>
    <row r="628" spans="1:16" ht="15.75" outlineLevel="1" x14ac:dyDescent="0.25">
      <c r="A628" s="147"/>
      <c r="B628" s="135"/>
      <c r="C628" s="146"/>
      <c r="D628" s="86" t="s">
        <v>180</v>
      </c>
      <c r="E628" s="92">
        <v>0</v>
      </c>
      <c r="F628" s="92">
        <v>0</v>
      </c>
      <c r="G628" s="92">
        <v>0</v>
      </c>
      <c r="H628" s="92">
        <v>0</v>
      </c>
      <c r="I628" s="92">
        <v>0</v>
      </c>
      <c r="J628" s="92">
        <f t="shared" si="129"/>
        <v>0</v>
      </c>
      <c r="K628" s="57"/>
      <c r="L628" s="57"/>
      <c r="M628" s="57"/>
      <c r="N628" s="57"/>
      <c r="O628" s="57"/>
      <c r="P628" s="57"/>
    </row>
    <row r="629" spans="1:16" ht="15.75" outlineLevel="1" x14ac:dyDescent="0.25">
      <c r="A629" s="147"/>
      <c r="B629" s="135"/>
      <c r="C629" s="146"/>
      <c r="D629" s="86" t="s">
        <v>7</v>
      </c>
      <c r="E629" s="92">
        <v>0</v>
      </c>
      <c r="F629" s="92">
        <v>0</v>
      </c>
      <c r="G629" s="92">
        <v>0</v>
      </c>
      <c r="H629" s="92">
        <v>0</v>
      </c>
      <c r="I629" s="92">
        <v>0</v>
      </c>
      <c r="J629" s="92">
        <f t="shared" si="129"/>
        <v>0</v>
      </c>
      <c r="K629" s="57"/>
      <c r="L629" s="57"/>
      <c r="M629" s="57"/>
      <c r="N629" s="57"/>
      <c r="O629" s="57"/>
      <c r="P629" s="57"/>
    </row>
    <row r="630" spans="1:16" ht="14.45" customHeight="1" outlineLevel="1" x14ac:dyDescent="0.25">
      <c r="A630" s="147"/>
      <c r="B630" s="135"/>
      <c r="C630" s="146"/>
      <c r="D630" s="86" t="s">
        <v>8</v>
      </c>
      <c r="E630" s="92">
        <v>0</v>
      </c>
      <c r="F630" s="92">
        <v>0</v>
      </c>
      <c r="G630" s="92">
        <v>0</v>
      </c>
      <c r="H630" s="92">
        <v>0</v>
      </c>
      <c r="I630" s="92">
        <v>0</v>
      </c>
      <c r="J630" s="92">
        <f t="shared" si="129"/>
        <v>0</v>
      </c>
      <c r="K630" s="57"/>
      <c r="L630" s="57"/>
      <c r="M630" s="57"/>
      <c r="N630" s="57"/>
      <c r="O630" s="57"/>
      <c r="P630" s="57"/>
    </row>
    <row r="631" spans="1:16" ht="87.75" customHeight="1" outlineLevel="1" x14ac:dyDescent="0.25">
      <c r="A631" s="147"/>
      <c r="B631" s="135"/>
      <c r="C631" s="146"/>
      <c r="D631" s="86" t="s">
        <v>9</v>
      </c>
      <c r="E631" s="92">
        <v>0</v>
      </c>
      <c r="F631" s="92">
        <v>0</v>
      </c>
      <c r="G631" s="92">
        <v>0</v>
      </c>
      <c r="H631" s="92">
        <v>0</v>
      </c>
      <c r="I631" s="92">
        <v>0</v>
      </c>
      <c r="J631" s="92">
        <f t="shared" ref="J631:J684" si="135">E631+F631+G631+H631+I631</f>
        <v>0</v>
      </c>
      <c r="K631" s="57"/>
      <c r="L631" s="57"/>
      <c r="M631" s="57"/>
      <c r="N631" s="57"/>
      <c r="O631" s="57"/>
      <c r="P631" s="57"/>
    </row>
    <row r="632" spans="1:16" ht="15.75" customHeight="1" outlineLevel="1" x14ac:dyDescent="0.25">
      <c r="A632" s="147"/>
      <c r="B632" s="135"/>
      <c r="C632" s="135" t="s">
        <v>51</v>
      </c>
      <c r="D632" s="86" t="s">
        <v>6</v>
      </c>
      <c r="E632" s="92">
        <f>SUM(E633:E636)</f>
        <v>0</v>
      </c>
      <c r="F632" s="93">
        <f>SUM(F633:F636)</f>
        <v>0</v>
      </c>
      <c r="G632" s="92">
        <f>SUM(G633:G636)</f>
        <v>0</v>
      </c>
      <c r="H632" s="92">
        <f>SUM(H633:H636)</f>
        <v>0</v>
      </c>
      <c r="I632" s="92">
        <f>SUM(I633:I636)</f>
        <v>0</v>
      </c>
      <c r="J632" s="92">
        <f t="shared" si="135"/>
        <v>0</v>
      </c>
      <c r="K632" s="57"/>
      <c r="L632" s="57"/>
      <c r="M632" s="57"/>
      <c r="N632" s="57"/>
      <c r="O632" s="57"/>
      <c r="P632" s="57"/>
    </row>
    <row r="633" spans="1:16" ht="14.45" customHeight="1" outlineLevel="1" x14ac:dyDescent="0.25">
      <c r="A633" s="147"/>
      <c r="B633" s="135"/>
      <c r="C633" s="135"/>
      <c r="D633" s="86" t="s">
        <v>180</v>
      </c>
      <c r="E633" s="92">
        <f>E623+E628</f>
        <v>0</v>
      </c>
      <c r="F633" s="92">
        <f>F623+F628</f>
        <v>0</v>
      </c>
      <c r="G633" s="92">
        <f>G623+G628</f>
        <v>0</v>
      </c>
      <c r="H633" s="92">
        <f>H623+H628</f>
        <v>0</v>
      </c>
      <c r="I633" s="92">
        <f>I623+I628</f>
        <v>0</v>
      </c>
      <c r="J633" s="92">
        <f t="shared" si="135"/>
        <v>0</v>
      </c>
      <c r="K633" s="57"/>
      <c r="L633" s="57"/>
      <c r="M633" s="57"/>
      <c r="N633" s="57"/>
      <c r="O633" s="57"/>
      <c r="P633" s="57"/>
    </row>
    <row r="634" spans="1:16" ht="14.45" customHeight="1" outlineLevel="1" x14ac:dyDescent="0.25">
      <c r="A634" s="147"/>
      <c r="B634" s="135"/>
      <c r="C634" s="135"/>
      <c r="D634" s="86" t="s">
        <v>7</v>
      </c>
      <c r="E634" s="92">
        <f t="shared" ref="E634:I636" si="136">E624+E629</f>
        <v>0</v>
      </c>
      <c r="F634" s="92">
        <f t="shared" si="136"/>
        <v>0</v>
      </c>
      <c r="G634" s="92">
        <f t="shared" si="136"/>
        <v>0</v>
      </c>
      <c r="H634" s="92">
        <f t="shared" si="136"/>
        <v>0</v>
      </c>
      <c r="I634" s="92">
        <f t="shared" si="136"/>
        <v>0</v>
      </c>
      <c r="J634" s="92">
        <f t="shared" si="135"/>
        <v>0</v>
      </c>
      <c r="K634" s="57"/>
      <c r="L634" s="57"/>
      <c r="M634" s="57"/>
      <c r="N634" s="57"/>
      <c r="O634" s="57"/>
      <c r="P634" s="57"/>
    </row>
    <row r="635" spans="1:16" ht="14.45" customHeight="1" outlineLevel="1" x14ac:dyDescent="0.25">
      <c r="A635" s="147"/>
      <c r="B635" s="135"/>
      <c r="C635" s="135"/>
      <c r="D635" s="86" t="s">
        <v>8</v>
      </c>
      <c r="E635" s="92">
        <f t="shared" si="136"/>
        <v>0</v>
      </c>
      <c r="F635" s="92">
        <f t="shared" si="136"/>
        <v>0</v>
      </c>
      <c r="G635" s="92">
        <f t="shared" si="136"/>
        <v>0</v>
      </c>
      <c r="H635" s="92">
        <f t="shared" si="136"/>
        <v>0</v>
      </c>
      <c r="I635" s="92">
        <f t="shared" si="136"/>
        <v>0</v>
      </c>
      <c r="J635" s="92">
        <f t="shared" si="135"/>
        <v>0</v>
      </c>
      <c r="K635" s="57"/>
      <c r="L635" s="57"/>
      <c r="M635" s="57"/>
      <c r="N635" s="57"/>
      <c r="O635" s="57"/>
      <c r="P635" s="57"/>
    </row>
    <row r="636" spans="1:16" ht="14.45" customHeight="1" outlineLevel="1" x14ac:dyDescent="0.25">
      <c r="A636" s="147"/>
      <c r="B636" s="135"/>
      <c r="C636" s="135"/>
      <c r="D636" s="86" t="s">
        <v>9</v>
      </c>
      <c r="E636" s="92">
        <f t="shared" si="136"/>
        <v>0</v>
      </c>
      <c r="F636" s="92">
        <f t="shared" si="136"/>
        <v>0</v>
      </c>
      <c r="G636" s="92">
        <f t="shared" si="136"/>
        <v>0</v>
      </c>
      <c r="H636" s="92">
        <f t="shared" si="136"/>
        <v>0</v>
      </c>
      <c r="I636" s="92">
        <f t="shared" si="136"/>
        <v>0</v>
      </c>
      <c r="J636" s="92">
        <f t="shared" si="135"/>
        <v>0</v>
      </c>
      <c r="K636" s="57"/>
      <c r="L636" s="57"/>
      <c r="M636" s="57"/>
      <c r="N636" s="57"/>
      <c r="O636" s="57"/>
      <c r="P636" s="57"/>
    </row>
    <row r="637" spans="1:16" ht="14.45" customHeight="1" outlineLevel="1" x14ac:dyDescent="0.25">
      <c r="A637" s="147" t="s">
        <v>110</v>
      </c>
      <c r="B637" s="135" t="s">
        <v>73</v>
      </c>
      <c r="C637" s="135" t="s">
        <v>161</v>
      </c>
      <c r="D637" s="86" t="s">
        <v>6</v>
      </c>
      <c r="E637" s="92">
        <f>SUM(E638:E641)</f>
        <v>0</v>
      </c>
      <c r="F637" s="93">
        <f>SUM(F638:F641)</f>
        <v>0</v>
      </c>
      <c r="G637" s="92">
        <f>SUM(G638:G641)</f>
        <v>0</v>
      </c>
      <c r="H637" s="92">
        <f>SUM(H638:H641)</f>
        <v>0</v>
      </c>
      <c r="I637" s="92">
        <f>SUM(I638:I641)</f>
        <v>0</v>
      </c>
      <c r="J637" s="92">
        <f t="shared" si="135"/>
        <v>0</v>
      </c>
      <c r="K637" s="57"/>
      <c r="L637" s="57"/>
      <c r="M637" s="57"/>
      <c r="N637" s="57"/>
      <c r="O637" s="57"/>
      <c r="P637" s="57"/>
    </row>
    <row r="638" spans="1:16" ht="14.45" customHeight="1" outlineLevel="1" x14ac:dyDescent="0.25">
      <c r="A638" s="147"/>
      <c r="B638" s="135"/>
      <c r="C638" s="135"/>
      <c r="D638" s="86" t="s">
        <v>180</v>
      </c>
      <c r="E638" s="94">
        <v>0</v>
      </c>
      <c r="F638" s="95">
        <v>0</v>
      </c>
      <c r="G638" s="94">
        <v>0</v>
      </c>
      <c r="H638" s="94">
        <v>0</v>
      </c>
      <c r="I638" s="94">
        <v>0</v>
      </c>
      <c r="J638" s="92">
        <f t="shared" si="135"/>
        <v>0</v>
      </c>
      <c r="K638" s="57"/>
      <c r="L638" s="57"/>
      <c r="M638" s="57"/>
      <c r="N638" s="57"/>
      <c r="O638" s="57"/>
      <c r="P638" s="57"/>
    </row>
    <row r="639" spans="1:16" ht="14.45" customHeight="1" outlineLevel="1" x14ac:dyDescent="0.25">
      <c r="A639" s="147"/>
      <c r="B639" s="135"/>
      <c r="C639" s="135"/>
      <c r="D639" s="86" t="s">
        <v>7</v>
      </c>
      <c r="E639" s="94">
        <v>0</v>
      </c>
      <c r="F639" s="95">
        <v>0</v>
      </c>
      <c r="G639" s="94">
        <v>0</v>
      </c>
      <c r="H639" s="94">
        <v>0</v>
      </c>
      <c r="I639" s="94">
        <v>0</v>
      </c>
      <c r="J639" s="92">
        <f t="shared" si="135"/>
        <v>0</v>
      </c>
      <c r="K639" s="57"/>
      <c r="L639" s="57"/>
      <c r="M639" s="57"/>
      <c r="N639" s="57"/>
      <c r="O639" s="57"/>
      <c r="P639" s="57"/>
    </row>
    <row r="640" spans="1:16" ht="14.45" customHeight="1" outlineLevel="1" x14ac:dyDescent="0.25">
      <c r="A640" s="147"/>
      <c r="B640" s="135"/>
      <c r="C640" s="135"/>
      <c r="D640" s="86" t="s">
        <v>8</v>
      </c>
      <c r="E640" s="94">
        <v>0</v>
      </c>
      <c r="F640" s="95">
        <v>0</v>
      </c>
      <c r="G640" s="94">
        <v>0</v>
      </c>
      <c r="H640" s="94">
        <v>0</v>
      </c>
      <c r="I640" s="94">
        <v>0</v>
      </c>
      <c r="J640" s="92">
        <f t="shared" si="135"/>
        <v>0</v>
      </c>
      <c r="K640" s="57"/>
      <c r="L640" s="57"/>
      <c r="M640" s="57"/>
      <c r="N640" s="57"/>
      <c r="O640" s="57"/>
      <c r="P640" s="57"/>
    </row>
    <row r="641" spans="1:16" ht="15.75" outlineLevel="1" x14ac:dyDescent="0.25">
      <c r="A641" s="147"/>
      <c r="B641" s="135"/>
      <c r="C641" s="135"/>
      <c r="D641" s="86" t="s">
        <v>9</v>
      </c>
      <c r="E641" s="94">
        <v>0</v>
      </c>
      <c r="F641" s="95">
        <v>0</v>
      </c>
      <c r="G641" s="94">
        <v>0</v>
      </c>
      <c r="H641" s="94">
        <v>0</v>
      </c>
      <c r="I641" s="94">
        <v>0</v>
      </c>
      <c r="J641" s="92">
        <f t="shared" si="135"/>
        <v>0</v>
      </c>
      <c r="K641" s="57"/>
      <c r="L641" s="57"/>
      <c r="M641" s="57"/>
      <c r="N641" s="57"/>
      <c r="O641" s="57"/>
      <c r="P641" s="57"/>
    </row>
    <row r="642" spans="1:16" ht="14.45" customHeight="1" outlineLevel="1" x14ac:dyDescent="0.25">
      <c r="A642" s="147"/>
      <c r="B642" s="135"/>
      <c r="C642" s="135" t="s">
        <v>192</v>
      </c>
      <c r="D642" s="86" t="s">
        <v>6</v>
      </c>
      <c r="E642" s="92">
        <f>SUM(E643:E646)</f>
        <v>0</v>
      </c>
      <c r="F642" s="93">
        <f>SUM(F643:F646)</f>
        <v>0</v>
      </c>
      <c r="G642" s="92">
        <f>SUM(G643:G646)</f>
        <v>0</v>
      </c>
      <c r="H642" s="92">
        <f>SUM(H643:H646)</f>
        <v>0</v>
      </c>
      <c r="I642" s="92">
        <f>SUM(I643:I646)</f>
        <v>0</v>
      </c>
      <c r="J642" s="92">
        <f t="shared" si="135"/>
        <v>0</v>
      </c>
      <c r="K642" s="57"/>
      <c r="L642" s="57"/>
      <c r="M642" s="57"/>
      <c r="N642" s="57"/>
      <c r="O642" s="57"/>
      <c r="P642" s="57"/>
    </row>
    <row r="643" spans="1:16" ht="15.75" outlineLevel="1" x14ac:dyDescent="0.25">
      <c r="A643" s="147"/>
      <c r="B643" s="135"/>
      <c r="C643" s="135"/>
      <c r="D643" s="86" t="s">
        <v>180</v>
      </c>
      <c r="E643" s="92">
        <v>0</v>
      </c>
      <c r="F643" s="93">
        <v>0</v>
      </c>
      <c r="G643" s="92">
        <v>0</v>
      </c>
      <c r="H643" s="92">
        <v>0</v>
      </c>
      <c r="I643" s="92">
        <v>0</v>
      </c>
      <c r="J643" s="92">
        <f t="shared" si="135"/>
        <v>0</v>
      </c>
      <c r="K643" s="57"/>
      <c r="L643" s="57"/>
      <c r="M643" s="57"/>
      <c r="N643" s="57"/>
      <c r="O643" s="57"/>
      <c r="P643" s="57"/>
    </row>
    <row r="644" spans="1:16" ht="15.75" outlineLevel="1" x14ac:dyDescent="0.25">
      <c r="A644" s="147"/>
      <c r="B644" s="135"/>
      <c r="C644" s="135"/>
      <c r="D644" s="86" t="s">
        <v>7</v>
      </c>
      <c r="E644" s="92">
        <v>0</v>
      </c>
      <c r="F644" s="93">
        <v>0</v>
      </c>
      <c r="G644" s="92">
        <v>0</v>
      </c>
      <c r="H644" s="92">
        <v>0</v>
      </c>
      <c r="I644" s="92">
        <v>0</v>
      </c>
      <c r="J644" s="92">
        <f t="shared" si="135"/>
        <v>0</v>
      </c>
      <c r="K644" s="57"/>
      <c r="L644" s="57"/>
      <c r="M644" s="57"/>
      <c r="N644" s="57"/>
      <c r="O644" s="57"/>
      <c r="P644" s="57"/>
    </row>
    <row r="645" spans="1:16" ht="14.45" customHeight="1" outlineLevel="1" x14ac:dyDescent="0.25">
      <c r="A645" s="147"/>
      <c r="B645" s="135"/>
      <c r="C645" s="135"/>
      <c r="D645" s="86" t="s">
        <v>8</v>
      </c>
      <c r="E645" s="92">
        <v>0</v>
      </c>
      <c r="F645" s="93">
        <v>0</v>
      </c>
      <c r="G645" s="92">
        <v>0</v>
      </c>
      <c r="H645" s="92">
        <v>0</v>
      </c>
      <c r="I645" s="92">
        <v>0</v>
      </c>
      <c r="J645" s="92">
        <f t="shared" si="135"/>
        <v>0</v>
      </c>
      <c r="K645" s="57"/>
      <c r="L645" s="57"/>
      <c r="M645" s="57"/>
      <c r="N645" s="57"/>
      <c r="O645" s="57"/>
      <c r="P645" s="57"/>
    </row>
    <row r="646" spans="1:16" ht="105.75" customHeight="1" outlineLevel="1" x14ac:dyDescent="0.25">
      <c r="A646" s="147"/>
      <c r="B646" s="135"/>
      <c r="C646" s="135"/>
      <c r="D646" s="86" t="s">
        <v>9</v>
      </c>
      <c r="E646" s="92">
        <v>0</v>
      </c>
      <c r="F646" s="93">
        <v>0</v>
      </c>
      <c r="G646" s="92">
        <v>0</v>
      </c>
      <c r="H646" s="92">
        <v>0</v>
      </c>
      <c r="I646" s="92">
        <v>0</v>
      </c>
      <c r="J646" s="92">
        <f t="shared" si="135"/>
        <v>0</v>
      </c>
      <c r="K646" s="57"/>
      <c r="L646" s="57"/>
      <c r="M646" s="57"/>
      <c r="N646" s="57"/>
      <c r="O646" s="57"/>
      <c r="P646" s="57"/>
    </row>
    <row r="647" spans="1:16" ht="15.75" customHeight="1" outlineLevel="1" x14ac:dyDescent="0.25">
      <c r="A647" s="147"/>
      <c r="B647" s="135"/>
      <c r="C647" s="135" t="s">
        <v>51</v>
      </c>
      <c r="D647" s="86" t="s">
        <v>6</v>
      </c>
      <c r="E647" s="92">
        <f>SUM(E648:E651)</f>
        <v>0</v>
      </c>
      <c r="F647" s="93">
        <f>SUM(F648:F651)</f>
        <v>0</v>
      </c>
      <c r="G647" s="92">
        <f>SUM(G648:G651)</f>
        <v>0</v>
      </c>
      <c r="H647" s="92">
        <f>SUM(H648:H651)</f>
        <v>0</v>
      </c>
      <c r="I647" s="92">
        <f>SUM(I648:I651)</f>
        <v>0</v>
      </c>
      <c r="J647" s="92">
        <f t="shared" si="135"/>
        <v>0</v>
      </c>
      <c r="K647" s="57"/>
      <c r="L647" s="57"/>
      <c r="M647" s="57"/>
      <c r="N647" s="57"/>
      <c r="O647" s="57"/>
      <c r="P647" s="57"/>
    </row>
    <row r="648" spans="1:16" ht="14.45" customHeight="1" outlineLevel="1" x14ac:dyDescent="0.25">
      <c r="A648" s="147"/>
      <c r="B648" s="135"/>
      <c r="C648" s="135"/>
      <c r="D648" s="86" t="s">
        <v>180</v>
      </c>
      <c r="E648" s="92">
        <f>E638+E643</f>
        <v>0</v>
      </c>
      <c r="F648" s="92">
        <f>F638+F643</f>
        <v>0</v>
      </c>
      <c r="G648" s="92">
        <f>G638+G643</f>
        <v>0</v>
      </c>
      <c r="H648" s="92">
        <f>H638+H643</f>
        <v>0</v>
      </c>
      <c r="I648" s="92">
        <f>I638+I643</f>
        <v>0</v>
      </c>
      <c r="J648" s="92">
        <f t="shared" si="135"/>
        <v>0</v>
      </c>
      <c r="K648" s="57"/>
      <c r="L648" s="57"/>
      <c r="M648" s="57"/>
      <c r="N648" s="57"/>
      <c r="O648" s="57"/>
      <c r="P648" s="57"/>
    </row>
    <row r="649" spans="1:16" ht="14.45" customHeight="1" outlineLevel="1" x14ac:dyDescent="0.25">
      <c r="A649" s="147"/>
      <c r="B649" s="135"/>
      <c r="C649" s="135"/>
      <c r="D649" s="86" t="s">
        <v>7</v>
      </c>
      <c r="E649" s="92">
        <f t="shared" ref="E649:I651" si="137">E639+E644</f>
        <v>0</v>
      </c>
      <c r="F649" s="92">
        <f t="shared" si="137"/>
        <v>0</v>
      </c>
      <c r="G649" s="92">
        <f t="shared" si="137"/>
        <v>0</v>
      </c>
      <c r="H649" s="92">
        <f t="shared" si="137"/>
        <v>0</v>
      </c>
      <c r="I649" s="92">
        <f t="shared" si="137"/>
        <v>0</v>
      </c>
      <c r="J649" s="92">
        <f t="shared" si="135"/>
        <v>0</v>
      </c>
      <c r="K649" s="57"/>
      <c r="L649" s="57"/>
      <c r="M649" s="57"/>
      <c r="N649" s="57"/>
      <c r="O649" s="57"/>
      <c r="P649" s="57"/>
    </row>
    <row r="650" spans="1:16" ht="14.45" customHeight="1" outlineLevel="1" x14ac:dyDescent="0.25">
      <c r="A650" s="147"/>
      <c r="B650" s="135"/>
      <c r="C650" s="135"/>
      <c r="D650" s="86" t="s">
        <v>8</v>
      </c>
      <c r="E650" s="92">
        <f t="shared" si="137"/>
        <v>0</v>
      </c>
      <c r="F650" s="92">
        <f t="shared" si="137"/>
        <v>0</v>
      </c>
      <c r="G650" s="92">
        <f t="shared" si="137"/>
        <v>0</v>
      </c>
      <c r="H650" s="92">
        <f t="shared" si="137"/>
        <v>0</v>
      </c>
      <c r="I650" s="92">
        <f t="shared" si="137"/>
        <v>0</v>
      </c>
      <c r="J650" s="92">
        <f t="shared" si="135"/>
        <v>0</v>
      </c>
      <c r="K650" s="57"/>
      <c r="L650" s="57"/>
      <c r="M650" s="57"/>
      <c r="N650" s="57"/>
      <c r="O650" s="57"/>
      <c r="P650" s="57"/>
    </row>
    <row r="651" spans="1:16" ht="14.45" customHeight="1" outlineLevel="1" thickBot="1" x14ac:dyDescent="0.3">
      <c r="A651" s="147"/>
      <c r="B651" s="135"/>
      <c r="C651" s="135"/>
      <c r="D651" s="86" t="s">
        <v>9</v>
      </c>
      <c r="E651" s="92">
        <f t="shared" si="137"/>
        <v>0</v>
      </c>
      <c r="F651" s="92">
        <f t="shared" si="137"/>
        <v>0</v>
      </c>
      <c r="G651" s="92">
        <f t="shared" si="137"/>
        <v>0</v>
      </c>
      <c r="H651" s="92">
        <f t="shared" si="137"/>
        <v>0</v>
      </c>
      <c r="I651" s="92">
        <f t="shared" si="137"/>
        <v>0</v>
      </c>
      <c r="J651" s="92">
        <f t="shared" si="135"/>
        <v>0</v>
      </c>
      <c r="K651" s="57"/>
      <c r="L651" s="57"/>
      <c r="M651" s="57"/>
      <c r="N651" s="57"/>
      <c r="O651" s="57"/>
      <c r="P651" s="57"/>
    </row>
    <row r="652" spans="1:16" s="6" customFormat="1" ht="16.5" customHeight="1" outlineLevel="1" x14ac:dyDescent="0.25">
      <c r="A652" s="147" t="s">
        <v>109</v>
      </c>
      <c r="B652" s="135" t="s">
        <v>74</v>
      </c>
      <c r="C652" s="135" t="s">
        <v>161</v>
      </c>
      <c r="D652" s="86" t="s">
        <v>6</v>
      </c>
      <c r="E652" s="92">
        <f>SUM(E653:E656)</f>
        <v>0</v>
      </c>
      <c r="F652" s="93">
        <f>SUM(F653:F656)</f>
        <v>0</v>
      </c>
      <c r="G652" s="92">
        <f>SUM(G653:G656)</f>
        <v>0</v>
      </c>
      <c r="H652" s="92">
        <f>SUM(H653:H656)</f>
        <v>0</v>
      </c>
      <c r="I652" s="92">
        <f>SUM(I653:I656)</f>
        <v>0</v>
      </c>
      <c r="J652" s="92">
        <f t="shared" si="135"/>
        <v>0</v>
      </c>
      <c r="K652" s="58"/>
      <c r="L652" s="58"/>
      <c r="M652" s="58"/>
      <c r="N652" s="58"/>
      <c r="O652" s="58"/>
      <c r="P652" s="58"/>
    </row>
    <row r="653" spans="1:16" s="7" customFormat="1" ht="15.75" outlineLevel="1" x14ac:dyDescent="0.25">
      <c r="A653" s="147"/>
      <c r="B653" s="135"/>
      <c r="C653" s="135"/>
      <c r="D653" s="86" t="s">
        <v>180</v>
      </c>
      <c r="E653" s="94">
        <v>0</v>
      </c>
      <c r="F653" s="95">
        <v>0</v>
      </c>
      <c r="G653" s="94">
        <v>0</v>
      </c>
      <c r="H653" s="94">
        <v>0</v>
      </c>
      <c r="I653" s="94">
        <v>0</v>
      </c>
      <c r="J653" s="92">
        <f t="shared" si="135"/>
        <v>0</v>
      </c>
      <c r="K653" s="59"/>
      <c r="L653" s="59"/>
      <c r="M653" s="59"/>
      <c r="N653" s="59"/>
      <c r="O653" s="59"/>
      <c r="P653" s="59"/>
    </row>
    <row r="654" spans="1:16" s="7" customFormat="1" ht="15.75" outlineLevel="1" x14ac:dyDescent="0.25">
      <c r="A654" s="147"/>
      <c r="B654" s="135"/>
      <c r="C654" s="135"/>
      <c r="D654" s="86" t="s">
        <v>7</v>
      </c>
      <c r="E654" s="94">
        <v>0</v>
      </c>
      <c r="F654" s="95">
        <v>0</v>
      </c>
      <c r="G654" s="94">
        <v>0</v>
      </c>
      <c r="H654" s="94">
        <v>0</v>
      </c>
      <c r="I654" s="94">
        <v>0</v>
      </c>
      <c r="J654" s="92">
        <f t="shared" si="135"/>
        <v>0</v>
      </c>
      <c r="K654" s="59"/>
      <c r="L654" s="59"/>
      <c r="M654" s="59"/>
      <c r="N654" s="59"/>
      <c r="O654" s="59"/>
      <c r="P654" s="59"/>
    </row>
    <row r="655" spans="1:16" s="7" customFormat="1" ht="15.75" outlineLevel="1" x14ac:dyDescent="0.25">
      <c r="A655" s="147"/>
      <c r="B655" s="135"/>
      <c r="C655" s="135"/>
      <c r="D655" s="86" t="s">
        <v>8</v>
      </c>
      <c r="E655" s="94">
        <v>0</v>
      </c>
      <c r="F655" s="95">
        <v>0</v>
      </c>
      <c r="G655" s="94">
        <v>0</v>
      </c>
      <c r="H655" s="94">
        <v>0</v>
      </c>
      <c r="I655" s="94">
        <v>0</v>
      </c>
      <c r="J655" s="92">
        <f t="shared" si="135"/>
        <v>0</v>
      </c>
      <c r="K655" s="59"/>
      <c r="L655" s="59"/>
      <c r="M655" s="59"/>
      <c r="N655" s="59"/>
      <c r="O655" s="59"/>
      <c r="P655" s="59"/>
    </row>
    <row r="656" spans="1:16" s="8" customFormat="1" ht="16.5" customHeight="1" outlineLevel="1" thickBot="1" x14ac:dyDescent="0.3">
      <c r="A656" s="147"/>
      <c r="B656" s="135"/>
      <c r="C656" s="135"/>
      <c r="D656" s="86" t="s">
        <v>9</v>
      </c>
      <c r="E656" s="94">
        <v>0</v>
      </c>
      <c r="F656" s="95">
        <v>0</v>
      </c>
      <c r="G656" s="94">
        <v>0</v>
      </c>
      <c r="H656" s="94">
        <v>0</v>
      </c>
      <c r="I656" s="94">
        <v>0</v>
      </c>
      <c r="J656" s="92">
        <f t="shared" si="135"/>
        <v>0</v>
      </c>
      <c r="K656" s="60"/>
      <c r="L656" s="60"/>
      <c r="M656" s="60"/>
      <c r="N656" s="60"/>
      <c r="O656" s="60"/>
      <c r="P656" s="60"/>
    </row>
    <row r="657" spans="1:16" ht="14.45" customHeight="1" outlineLevel="1" x14ac:dyDescent="0.25">
      <c r="A657" s="147" t="s">
        <v>108</v>
      </c>
      <c r="B657" s="135" t="s">
        <v>75</v>
      </c>
      <c r="C657" s="135" t="s">
        <v>161</v>
      </c>
      <c r="D657" s="86" t="s">
        <v>6</v>
      </c>
      <c r="E657" s="92">
        <f>SUM(E658:E661)</f>
        <v>0</v>
      </c>
      <c r="F657" s="93">
        <f>SUM(F658:F661)</f>
        <v>0</v>
      </c>
      <c r="G657" s="92">
        <f>SUM(G658:G661)</f>
        <v>0</v>
      </c>
      <c r="H657" s="92">
        <f>SUM(H658:H661)</f>
        <v>0</v>
      </c>
      <c r="I657" s="92">
        <f>SUM(I658:I661)</f>
        <v>0</v>
      </c>
      <c r="J657" s="92">
        <f t="shared" si="135"/>
        <v>0</v>
      </c>
      <c r="K657" s="57"/>
      <c r="L657" s="57"/>
      <c r="M657" s="57"/>
      <c r="N657" s="57"/>
      <c r="O657" s="57"/>
      <c r="P657" s="57"/>
    </row>
    <row r="658" spans="1:16" ht="14.45" customHeight="1" outlineLevel="1" x14ac:dyDescent="0.25">
      <c r="A658" s="147"/>
      <c r="B658" s="135"/>
      <c r="C658" s="135"/>
      <c r="D658" s="86" t="s">
        <v>180</v>
      </c>
      <c r="E658" s="94">
        <v>0</v>
      </c>
      <c r="F658" s="95">
        <v>0</v>
      </c>
      <c r="G658" s="94">
        <v>0</v>
      </c>
      <c r="H658" s="94">
        <v>0</v>
      </c>
      <c r="I658" s="94">
        <v>0</v>
      </c>
      <c r="J658" s="92">
        <f t="shared" si="135"/>
        <v>0</v>
      </c>
      <c r="K658" s="57"/>
      <c r="L658" s="57"/>
      <c r="M658" s="57"/>
      <c r="N658" s="57"/>
      <c r="O658" s="57"/>
      <c r="P658" s="57"/>
    </row>
    <row r="659" spans="1:16" ht="14.45" customHeight="1" outlineLevel="1" x14ac:dyDescent="0.25">
      <c r="A659" s="147"/>
      <c r="B659" s="135"/>
      <c r="C659" s="135"/>
      <c r="D659" s="86" t="s">
        <v>7</v>
      </c>
      <c r="E659" s="94">
        <v>0</v>
      </c>
      <c r="F659" s="95">
        <v>0</v>
      </c>
      <c r="G659" s="94">
        <v>0</v>
      </c>
      <c r="H659" s="94">
        <v>0</v>
      </c>
      <c r="I659" s="94">
        <v>0</v>
      </c>
      <c r="J659" s="92">
        <f t="shared" si="135"/>
        <v>0</v>
      </c>
      <c r="K659" s="57"/>
      <c r="L659" s="57"/>
      <c r="M659" s="57"/>
      <c r="N659" s="57"/>
      <c r="O659" s="57"/>
      <c r="P659" s="57"/>
    </row>
    <row r="660" spans="1:16" ht="14.45" customHeight="1" outlineLevel="1" x14ac:dyDescent="0.25">
      <c r="A660" s="147"/>
      <c r="B660" s="135"/>
      <c r="C660" s="135"/>
      <c r="D660" s="86" t="s">
        <v>8</v>
      </c>
      <c r="E660" s="94">
        <v>0</v>
      </c>
      <c r="F660" s="95">
        <v>0</v>
      </c>
      <c r="G660" s="94">
        <v>0</v>
      </c>
      <c r="H660" s="94">
        <v>0</v>
      </c>
      <c r="I660" s="94">
        <v>0</v>
      </c>
      <c r="J660" s="92">
        <f t="shared" si="135"/>
        <v>0</v>
      </c>
      <c r="K660" s="57"/>
      <c r="L660" s="57"/>
      <c r="M660" s="57"/>
      <c r="N660" s="57"/>
      <c r="O660" s="57"/>
      <c r="P660" s="57"/>
    </row>
    <row r="661" spans="1:16" ht="15.75" outlineLevel="1" x14ac:dyDescent="0.25">
      <c r="A661" s="147"/>
      <c r="B661" s="135"/>
      <c r="C661" s="135"/>
      <c r="D661" s="86" t="s">
        <v>9</v>
      </c>
      <c r="E661" s="94">
        <v>0</v>
      </c>
      <c r="F661" s="95">
        <v>0</v>
      </c>
      <c r="G661" s="94">
        <v>0</v>
      </c>
      <c r="H661" s="94">
        <v>0</v>
      </c>
      <c r="I661" s="94">
        <v>0</v>
      </c>
      <c r="J661" s="92">
        <f t="shared" si="135"/>
        <v>0</v>
      </c>
      <c r="K661" s="57"/>
      <c r="L661" s="57"/>
      <c r="M661" s="57"/>
      <c r="N661" s="57"/>
      <c r="O661" s="57"/>
      <c r="P661" s="57"/>
    </row>
    <row r="662" spans="1:16" ht="14.45" customHeight="1" outlineLevel="1" x14ac:dyDescent="0.25">
      <c r="A662" s="147"/>
      <c r="B662" s="135"/>
      <c r="C662" s="135" t="s">
        <v>176</v>
      </c>
      <c r="D662" s="86" t="s">
        <v>6</v>
      </c>
      <c r="E662" s="92">
        <f>SUM(E663:E666)</f>
        <v>0</v>
      </c>
      <c r="F662" s="93">
        <f>SUM(F663:F666)</f>
        <v>0</v>
      </c>
      <c r="G662" s="92">
        <f>SUM(G663:G666)</f>
        <v>0</v>
      </c>
      <c r="H662" s="92">
        <f>SUM(H663:H666)</f>
        <v>0</v>
      </c>
      <c r="I662" s="92">
        <f>SUM(I663:I666)</f>
        <v>0</v>
      </c>
      <c r="J662" s="92">
        <f t="shared" si="135"/>
        <v>0</v>
      </c>
      <c r="K662" s="57"/>
      <c r="L662" s="57"/>
      <c r="M662" s="57"/>
      <c r="N662" s="57"/>
      <c r="O662" s="57"/>
      <c r="P662" s="57"/>
    </row>
    <row r="663" spans="1:16" ht="15.75" outlineLevel="1" x14ac:dyDescent="0.25">
      <c r="A663" s="147"/>
      <c r="B663" s="135"/>
      <c r="C663" s="135"/>
      <c r="D663" s="86" t="s">
        <v>180</v>
      </c>
      <c r="E663" s="92">
        <v>0</v>
      </c>
      <c r="F663" s="93">
        <v>0</v>
      </c>
      <c r="G663" s="92">
        <v>0</v>
      </c>
      <c r="H663" s="92">
        <v>0</v>
      </c>
      <c r="I663" s="92">
        <v>0</v>
      </c>
      <c r="J663" s="92">
        <f t="shared" si="135"/>
        <v>0</v>
      </c>
      <c r="K663" s="57"/>
      <c r="L663" s="57"/>
      <c r="M663" s="57"/>
      <c r="N663" s="57"/>
      <c r="O663" s="57"/>
      <c r="P663" s="57"/>
    </row>
    <row r="664" spans="1:16" ht="15.75" outlineLevel="1" x14ac:dyDescent="0.25">
      <c r="A664" s="147"/>
      <c r="B664" s="135"/>
      <c r="C664" s="135"/>
      <c r="D664" s="86" t="s">
        <v>7</v>
      </c>
      <c r="E664" s="92">
        <v>0</v>
      </c>
      <c r="F664" s="93">
        <v>0</v>
      </c>
      <c r="G664" s="92">
        <v>0</v>
      </c>
      <c r="H664" s="92">
        <v>0</v>
      </c>
      <c r="I664" s="92">
        <v>0</v>
      </c>
      <c r="J664" s="92">
        <f t="shared" si="135"/>
        <v>0</v>
      </c>
      <c r="K664" s="57"/>
      <c r="L664" s="57"/>
      <c r="M664" s="57"/>
      <c r="N664" s="57"/>
      <c r="O664" s="57"/>
      <c r="P664" s="57"/>
    </row>
    <row r="665" spans="1:16" ht="14.25" customHeight="1" outlineLevel="1" x14ac:dyDescent="0.25">
      <c r="A665" s="147"/>
      <c r="B665" s="135"/>
      <c r="C665" s="135"/>
      <c r="D665" s="86" t="s">
        <v>8</v>
      </c>
      <c r="E665" s="92">
        <v>0</v>
      </c>
      <c r="F665" s="93">
        <v>0</v>
      </c>
      <c r="G665" s="92">
        <v>0</v>
      </c>
      <c r="H665" s="92">
        <v>0</v>
      </c>
      <c r="I665" s="92">
        <v>0</v>
      </c>
      <c r="J665" s="92">
        <f t="shared" si="135"/>
        <v>0</v>
      </c>
      <c r="K665" s="57"/>
      <c r="L665" s="57"/>
      <c r="M665" s="57"/>
      <c r="N665" s="57"/>
      <c r="O665" s="57"/>
      <c r="P665" s="57"/>
    </row>
    <row r="666" spans="1:16" ht="15.75" outlineLevel="1" x14ac:dyDescent="0.25">
      <c r="A666" s="147"/>
      <c r="B666" s="135"/>
      <c r="C666" s="135"/>
      <c r="D666" s="86" t="s">
        <v>9</v>
      </c>
      <c r="E666" s="92">
        <v>0</v>
      </c>
      <c r="F666" s="93">
        <v>0</v>
      </c>
      <c r="G666" s="92">
        <v>0</v>
      </c>
      <c r="H666" s="92">
        <v>0</v>
      </c>
      <c r="I666" s="92">
        <v>0</v>
      </c>
      <c r="J666" s="92">
        <f t="shared" si="135"/>
        <v>0</v>
      </c>
      <c r="K666" s="57"/>
      <c r="L666" s="57"/>
      <c r="M666" s="57"/>
      <c r="N666" s="57"/>
      <c r="O666" s="57"/>
      <c r="P666" s="57"/>
    </row>
    <row r="667" spans="1:16" ht="15.75" customHeight="1" outlineLevel="1" x14ac:dyDescent="0.25">
      <c r="A667" s="147"/>
      <c r="B667" s="135"/>
      <c r="C667" s="135" t="s">
        <v>51</v>
      </c>
      <c r="D667" s="86" t="s">
        <v>6</v>
      </c>
      <c r="E667" s="92">
        <f>SUM(E668:E671)</f>
        <v>0</v>
      </c>
      <c r="F667" s="93">
        <f>SUM(F668:F671)</f>
        <v>0</v>
      </c>
      <c r="G667" s="92">
        <f>SUM(G668:G671)</f>
        <v>0</v>
      </c>
      <c r="H667" s="92">
        <f>SUM(H668:H671)</f>
        <v>0</v>
      </c>
      <c r="I667" s="92">
        <f>SUM(I668:I671)</f>
        <v>0</v>
      </c>
      <c r="J667" s="92">
        <f t="shared" si="135"/>
        <v>0</v>
      </c>
      <c r="K667" s="57"/>
      <c r="L667" s="57"/>
      <c r="M667" s="57"/>
      <c r="N667" s="57"/>
      <c r="O667" s="57"/>
      <c r="P667" s="57"/>
    </row>
    <row r="668" spans="1:16" ht="14.45" customHeight="1" outlineLevel="1" x14ac:dyDescent="0.25">
      <c r="A668" s="147"/>
      <c r="B668" s="135"/>
      <c r="C668" s="135"/>
      <c r="D668" s="86" t="s">
        <v>180</v>
      </c>
      <c r="E668" s="92">
        <f>E658+E663</f>
        <v>0</v>
      </c>
      <c r="F668" s="92">
        <f>F658+F663</f>
        <v>0</v>
      </c>
      <c r="G668" s="92">
        <f>G658+G663</f>
        <v>0</v>
      </c>
      <c r="H668" s="92">
        <f>H658+H663</f>
        <v>0</v>
      </c>
      <c r="I668" s="92">
        <f>I658+I663</f>
        <v>0</v>
      </c>
      <c r="J668" s="92">
        <f t="shared" si="135"/>
        <v>0</v>
      </c>
      <c r="K668" s="57"/>
      <c r="L668" s="57"/>
      <c r="M668" s="57"/>
      <c r="N668" s="57"/>
      <c r="O668" s="57"/>
      <c r="P668" s="57"/>
    </row>
    <row r="669" spans="1:16" ht="14.45" customHeight="1" outlineLevel="1" x14ac:dyDescent="0.25">
      <c r="A669" s="147"/>
      <c r="B669" s="135"/>
      <c r="C669" s="135"/>
      <c r="D669" s="86" t="s">
        <v>7</v>
      </c>
      <c r="E669" s="92">
        <f t="shared" ref="E669:I671" si="138">E659+E664</f>
        <v>0</v>
      </c>
      <c r="F669" s="92">
        <f t="shared" si="138"/>
        <v>0</v>
      </c>
      <c r="G669" s="92">
        <f t="shared" si="138"/>
        <v>0</v>
      </c>
      <c r="H669" s="92">
        <f t="shared" si="138"/>
        <v>0</v>
      </c>
      <c r="I669" s="92">
        <f t="shared" si="138"/>
        <v>0</v>
      </c>
      <c r="J669" s="92">
        <f t="shared" si="135"/>
        <v>0</v>
      </c>
      <c r="K669" s="57"/>
      <c r="L669" s="57"/>
      <c r="M669" s="57"/>
      <c r="N669" s="57"/>
      <c r="O669" s="57"/>
      <c r="P669" s="57"/>
    </row>
    <row r="670" spans="1:16" ht="14.45" customHeight="1" outlineLevel="1" x14ac:dyDescent="0.25">
      <c r="A670" s="147"/>
      <c r="B670" s="135"/>
      <c r="C670" s="135"/>
      <c r="D670" s="86" t="s">
        <v>8</v>
      </c>
      <c r="E670" s="92">
        <f t="shared" si="138"/>
        <v>0</v>
      </c>
      <c r="F670" s="92">
        <f t="shared" si="138"/>
        <v>0</v>
      </c>
      <c r="G670" s="92">
        <f t="shared" si="138"/>
        <v>0</v>
      </c>
      <c r="H670" s="92">
        <f>H660+H665</f>
        <v>0</v>
      </c>
      <c r="I670" s="92">
        <f t="shared" si="138"/>
        <v>0</v>
      </c>
      <c r="J670" s="92">
        <f t="shared" si="135"/>
        <v>0</v>
      </c>
      <c r="K670" s="57"/>
      <c r="L670" s="57"/>
      <c r="M670" s="57"/>
      <c r="N670" s="57"/>
      <c r="O670" s="57"/>
      <c r="P670" s="57"/>
    </row>
    <row r="671" spans="1:16" ht="14.45" customHeight="1" outlineLevel="1" x14ac:dyDescent="0.25">
      <c r="A671" s="147"/>
      <c r="B671" s="135"/>
      <c r="C671" s="135"/>
      <c r="D671" s="86" t="s">
        <v>9</v>
      </c>
      <c r="E671" s="92">
        <f t="shared" si="138"/>
        <v>0</v>
      </c>
      <c r="F671" s="92">
        <f t="shared" si="138"/>
        <v>0</v>
      </c>
      <c r="G671" s="92">
        <f t="shared" si="138"/>
        <v>0</v>
      </c>
      <c r="H671" s="92">
        <f t="shared" si="138"/>
        <v>0</v>
      </c>
      <c r="I671" s="92">
        <f t="shared" si="138"/>
        <v>0</v>
      </c>
      <c r="J671" s="92">
        <f t="shared" si="135"/>
        <v>0</v>
      </c>
      <c r="K671" s="57"/>
      <c r="L671" s="57"/>
      <c r="M671" s="57"/>
      <c r="N671" s="57"/>
      <c r="O671" s="57"/>
      <c r="P671" s="57"/>
    </row>
    <row r="672" spans="1:16" ht="14.45" customHeight="1" outlineLevel="1" x14ac:dyDescent="0.25">
      <c r="A672" s="147" t="s">
        <v>107</v>
      </c>
      <c r="B672" s="135" t="s">
        <v>76</v>
      </c>
      <c r="C672" s="135" t="s">
        <v>161</v>
      </c>
      <c r="D672" s="86" t="s">
        <v>6</v>
      </c>
      <c r="E672" s="92">
        <f>SUM(E673:E676)</f>
        <v>0</v>
      </c>
      <c r="F672" s="93">
        <f>SUM(F673:F676)</f>
        <v>0</v>
      </c>
      <c r="G672" s="92">
        <f>SUM(G673:G676)</f>
        <v>0</v>
      </c>
      <c r="H672" s="92">
        <f>SUM(H673:H676)</f>
        <v>0</v>
      </c>
      <c r="I672" s="92">
        <f>SUM(I673:I676)</f>
        <v>0</v>
      </c>
      <c r="J672" s="92">
        <f t="shared" si="135"/>
        <v>0</v>
      </c>
      <c r="K672" s="57"/>
      <c r="L672" s="57"/>
      <c r="M672" s="57"/>
      <c r="N672" s="57"/>
      <c r="O672" s="57"/>
      <c r="P672" s="57"/>
    </row>
    <row r="673" spans="1:16" ht="14.45" customHeight="1" outlineLevel="1" x14ac:dyDescent="0.25">
      <c r="A673" s="147"/>
      <c r="B673" s="135"/>
      <c r="C673" s="135"/>
      <c r="D673" s="86" t="s">
        <v>180</v>
      </c>
      <c r="E673" s="94">
        <v>0</v>
      </c>
      <c r="F673" s="95">
        <v>0</v>
      </c>
      <c r="G673" s="94">
        <v>0</v>
      </c>
      <c r="H673" s="94">
        <v>0</v>
      </c>
      <c r="I673" s="94">
        <v>0</v>
      </c>
      <c r="J673" s="92">
        <f t="shared" si="135"/>
        <v>0</v>
      </c>
      <c r="K673" s="57"/>
      <c r="L673" s="57"/>
      <c r="M673" s="57"/>
      <c r="N673" s="57"/>
      <c r="O673" s="57"/>
      <c r="P673" s="57"/>
    </row>
    <row r="674" spans="1:16" ht="14.45" customHeight="1" outlineLevel="1" x14ac:dyDescent="0.25">
      <c r="A674" s="147"/>
      <c r="B674" s="135"/>
      <c r="C674" s="135"/>
      <c r="D674" s="86" t="s">
        <v>7</v>
      </c>
      <c r="E674" s="94">
        <v>0</v>
      </c>
      <c r="F674" s="95">
        <v>0</v>
      </c>
      <c r="G674" s="94">
        <v>0</v>
      </c>
      <c r="H674" s="94">
        <v>0</v>
      </c>
      <c r="I674" s="94">
        <v>0</v>
      </c>
      <c r="J674" s="92">
        <f t="shared" si="135"/>
        <v>0</v>
      </c>
      <c r="K674" s="57"/>
      <c r="L674" s="57"/>
      <c r="M674" s="57"/>
      <c r="N674" s="57"/>
      <c r="O674" s="57"/>
      <c r="P674" s="57"/>
    </row>
    <row r="675" spans="1:16" ht="14.45" customHeight="1" outlineLevel="1" x14ac:dyDescent="0.25">
      <c r="A675" s="147"/>
      <c r="B675" s="135"/>
      <c r="C675" s="135"/>
      <c r="D675" s="86" t="s">
        <v>8</v>
      </c>
      <c r="E675" s="94">
        <v>0</v>
      </c>
      <c r="F675" s="95">
        <v>0</v>
      </c>
      <c r="G675" s="94">
        <v>0</v>
      </c>
      <c r="H675" s="94">
        <v>0</v>
      </c>
      <c r="I675" s="94">
        <v>0</v>
      </c>
      <c r="J675" s="92">
        <f t="shared" si="135"/>
        <v>0</v>
      </c>
      <c r="K675" s="57"/>
      <c r="L675" s="57"/>
      <c r="M675" s="57"/>
      <c r="N675" s="57"/>
      <c r="O675" s="57"/>
      <c r="P675" s="57"/>
    </row>
    <row r="676" spans="1:16" ht="15.75" outlineLevel="1" x14ac:dyDescent="0.25">
      <c r="A676" s="147"/>
      <c r="B676" s="135"/>
      <c r="C676" s="135"/>
      <c r="D676" s="86" t="s">
        <v>9</v>
      </c>
      <c r="E676" s="94">
        <v>0</v>
      </c>
      <c r="F676" s="95">
        <v>0</v>
      </c>
      <c r="G676" s="94">
        <v>0</v>
      </c>
      <c r="H676" s="94">
        <v>0</v>
      </c>
      <c r="I676" s="94">
        <v>0</v>
      </c>
      <c r="J676" s="92">
        <f t="shared" si="135"/>
        <v>0</v>
      </c>
      <c r="K676" s="57"/>
      <c r="L676" s="57"/>
      <c r="M676" s="57"/>
      <c r="N676" s="57"/>
      <c r="O676" s="57"/>
      <c r="P676" s="57"/>
    </row>
    <row r="677" spans="1:16" ht="14.45" customHeight="1" outlineLevel="1" x14ac:dyDescent="0.25">
      <c r="A677" s="147"/>
      <c r="B677" s="135"/>
      <c r="C677" s="135" t="s">
        <v>176</v>
      </c>
      <c r="D677" s="86" t="s">
        <v>6</v>
      </c>
      <c r="E677" s="92">
        <f>SUM(E678:E681)</f>
        <v>0</v>
      </c>
      <c r="F677" s="93">
        <f>SUM(F678:F681)</f>
        <v>0</v>
      </c>
      <c r="G677" s="92">
        <f>SUM(G678:G681)</f>
        <v>0</v>
      </c>
      <c r="H677" s="92">
        <f>SUM(H678:H681)</f>
        <v>0</v>
      </c>
      <c r="I677" s="92">
        <f>SUM(I678:I681)</f>
        <v>0</v>
      </c>
      <c r="J677" s="92">
        <f t="shared" si="135"/>
        <v>0</v>
      </c>
      <c r="K677" s="57"/>
      <c r="L677" s="57"/>
      <c r="M677" s="57"/>
      <c r="N677" s="57"/>
      <c r="O677" s="57"/>
      <c r="P677" s="57"/>
    </row>
    <row r="678" spans="1:16" ht="15.75" outlineLevel="1" x14ac:dyDescent="0.25">
      <c r="A678" s="147"/>
      <c r="B678" s="135"/>
      <c r="C678" s="135"/>
      <c r="D678" s="86" t="s">
        <v>180</v>
      </c>
      <c r="E678" s="92">
        <v>0</v>
      </c>
      <c r="F678" s="93">
        <v>0</v>
      </c>
      <c r="G678" s="92">
        <v>0</v>
      </c>
      <c r="H678" s="92">
        <v>0</v>
      </c>
      <c r="I678" s="92">
        <v>0</v>
      </c>
      <c r="J678" s="92">
        <f t="shared" si="135"/>
        <v>0</v>
      </c>
      <c r="K678" s="57"/>
      <c r="L678" s="57"/>
      <c r="M678" s="57"/>
      <c r="N678" s="57"/>
      <c r="O678" s="57"/>
      <c r="P678" s="57"/>
    </row>
    <row r="679" spans="1:16" ht="15.75" outlineLevel="1" x14ac:dyDescent="0.25">
      <c r="A679" s="147"/>
      <c r="B679" s="135"/>
      <c r="C679" s="135"/>
      <c r="D679" s="86" t="s">
        <v>7</v>
      </c>
      <c r="E679" s="92">
        <v>0</v>
      </c>
      <c r="F679" s="93">
        <v>0</v>
      </c>
      <c r="G679" s="92">
        <v>0</v>
      </c>
      <c r="H679" s="92">
        <v>0</v>
      </c>
      <c r="I679" s="92">
        <v>0</v>
      </c>
      <c r="J679" s="92">
        <f t="shared" si="135"/>
        <v>0</v>
      </c>
      <c r="K679" s="57"/>
      <c r="L679" s="57"/>
      <c r="M679" s="57"/>
      <c r="N679" s="57"/>
      <c r="O679" s="57"/>
      <c r="P679" s="57"/>
    </row>
    <row r="680" spans="1:16" ht="14.45" customHeight="1" outlineLevel="1" x14ac:dyDescent="0.25">
      <c r="A680" s="147"/>
      <c r="B680" s="135"/>
      <c r="C680" s="135"/>
      <c r="D680" s="86" t="s">
        <v>8</v>
      </c>
      <c r="E680" s="92">
        <v>0</v>
      </c>
      <c r="F680" s="93">
        <v>0</v>
      </c>
      <c r="G680" s="92">
        <v>0</v>
      </c>
      <c r="H680" s="92">
        <v>0</v>
      </c>
      <c r="I680" s="92">
        <v>0</v>
      </c>
      <c r="J680" s="92">
        <f t="shared" si="135"/>
        <v>0</v>
      </c>
      <c r="K680" s="57"/>
      <c r="L680" s="57"/>
      <c r="M680" s="57"/>
      <c r="N680" s="57"/>
      <c r="O680" s="57"/>
      <c r="P680" s="57"/>
    </row>
    <row r="681" spans="1:16" ht="15.75" outlineLevel="1" x14ac:dyDescent="0.25">
      <c r="A681" s="147"/>
      <c r="B681" s="135"/>
      <c r="C681" s="135"/>
      <c r="D681" s="86" t="s">
        <v>9</v>
      </c>
      <c r="E681" s="92">
        <v>0</v>
      </c>
      <c r="F681" s="93">
        <v>0</v>
      </c>
      <c r="G681" s="92">
        <v>0</v>
      </c>
      <c r="H681" s="92">
        <v>0</v>
      </c>
      <c r="I681" s="92">
        <v>0</v>
      </c>
      <c r="J681" s="92">
        <f t="shared" si="135"/>
        <v>0</v>
      </c>
      <c r="K681" s="57"/>
      <c r="L681" s="57"/>
      <c r="M681" s="57"/>
      <c r="N681" s="57"/>
      <c r="O681" s="57"/>
      <c r="P681" s="57"/>
    </row>
    <row r="682" spans="1:16" ht="15.75" customHeight="1" outlineLevel="1" x14ac:dyDescent="0.25">
      <c r="A682" s="147"/>
      <c r="B682" s="135"/>
      <c r="C682" s="135" t="s">
        <v>51</v>
      </c>
      <c r="D682" s="86" t="s">
        <v>6</v>
      </c>
      <c r="E682" s="92">
        <f>SUM(E683:E686)</f>
        <v>0</v>
      </c>
      <c r="F682" s="93">
        <f>SUM(F683:F686)</f>
        <v>0</v>
      </c>
      <c r="G682" s="92">
        <f>SUM(G683:G686)</f>
        <v>0</v>
      </c>
      <c r="H682" s="92">
        <f>SUM(H683:H686)</f>
        <v>0</v>
      </c>
      <c r="I682" s="92">
        <f>SUM(I683:I686)</f>
        <v>0</v>
      </c>
      <c r="J682" s="92">
        <f t="shared" si="135"/>
        <v>0</v>
      </c>
      <c r="K682" s="57"/>
      <c r="L682" s="57"/>
      <c r="M682" s="57"/>
      <c r="N682" s="57"/>
      <c r="O682" s="57"/>
      <c r="P682" s="57"/>
    </row>
    <row r="683" spans="1:16" ht="14.45" customHeight="1" outlineLevel="1" x14ac:dyDescent="0.25">
      <c r="A683" s="147"/>
      <c r="B683" s="135"/>
      <c r="C683" s="135"/>
      <c r="D683" s="86" t="s">
        <v>180</v>
      </c>
      <c r="E683" s="92">
        <f>E673+E678</f>
        <v>0</v>
      </c>
      <c r="F683" s="92">
        <f>F673+F678</f>
        <v>0</v>
      </c>
      <c r="G683" s="92">
        <f>G673+G678</f>
        <v>0</v>
      </c>
      <c r="H683" s="92">
        <f>H673+H678</f>
        <v>0</v>
      </c>
      <c r="I683" s="92">
        <f>I673+I678</f>
        <v>0</v>
      </c>
      <c r="J683" s="92">
        <f t="shared" si="135"/>
        <v>0</v>
      </c>
      <c r="K683" s="57"/>
      <c r="L683" s="57"/>
      <c r="M683" s="57"/>
      <c r="N683" s="57"/>
      <c r="O683" s="57"/>
      <c r="P683" s="57"/>
    </row>
    <row r="684" spans="1:16" ht="14.45" customHeight="1" outlineLevel="1" x14ac:dyDescent="0.25">
      <c r="A684" s="147"/>
      <c r="B684" s="135"/>
      <c r="C684" s="135"/>
      <c r="D684" s="86" t="s">
        <v>7</v>
      </c>
      <c r="E684" s="92">
        <f t="shared" ref="E684:I686" si="139">E674+E679</f>
        <v>0</v>
      </c>
      <c r="F684" s="92">
        <f t="shared" si="139"/>
        <v>0</v>
      </c>
      <c r="G684" s="92">
        <f t="shared" si="139"/>
        <v>0</v>
      </c>
      <c r="H684" s="92">
        <f t="shared" si="139"/>
        <v>0</v>
      </c>
      <c r="I684" s="92">
        <f t="shared" si="139"/>
        <v>0</v>
      </c>
      <c r="J684" s="92">
        <f t="shared" si="135"/>
        <v>0</v>
      </c>
      <c r="K684" s="57"/>
      <c r="L684" s="57"/>
      <c r="M684" s="57"/>
      <c r="N684" s="57"/>
      <c r="O684" s="57"/>
      <c r="P684" s="57"/>
    </row>
    <row r="685" spans="1:16" ht="14.45" customHeight="1" outlineLevel="1" x14ac:dyDescent="0.25">
      <c r="A685" s="147"/>
      <c r="B685" s="135"/>
      <c r="C685" s="135"/>
      <c r="D685" s="86" t="s">
        <v>8</v>
      </c>
      <c r="E685" s="92">
        <f t="shared" si="139"/>
        <v>0</v>
      </c>
      <c r="F685" s="92">
        <f t="shared" si="139"/>
        <v>0</v>
      </c>
      <c r="G685" s="92">
        <f t="shared" si="139"/>
        <v>0</v>
      </c>
      <c r="H685" s="92">
        <f t="shared" si="139"/>
        <v>0</v>
      </c>
      <c r="I685" s="92">
        <f t="shared" si="139"/>
        <v>0</v>
      </c>
      <c r="J685" s="92">
        <f t="shared" ref="J685:J706" si="140">E685+F685+G685+H685+I685</f>
        <v>0</v>
      </c>
      <c r="K685" s="57"/>
      <c r="L685" s="57"/>
      <c r="M685" s="57"/>
      <c r="N685" s="57"/>
      <c r="O685" s="57"/>
      <c r="P685" s="57"/>
    </row>
    <row r="686" spans="1:16" ht="14.45" customHeight="1" outlineLevel="1" thickBot="1" x14ac:dyDescent="0.3">
      <c r="A686" s="147"/>
      <c r="B686" s="135"/>
      <c r="C686" s="135"/>
      <c r="D686" s="86" t="s">
        <v>9</v>
      </c>
      <c r="E686" s="92">
        <f t="shared" si="139"/>
        <v>0</v>
      </c>
      <c r="F686" s="92">
        <f t="shared" si="139"/>
        <v>0</v>
      </c>
      <c r="G686" s="92">
        <f t="shared" si="139"/>
        <v>0</v>
      </c>
      <c r="H686" s="92">
        <f t="shared" si="139"/>
        <v>0</v>
      </c>
      <c r="I686" s="92">
        <f t="shared" si="139"/>
        <v>0</v>
      </c>
      <c r="J686" s="92">
        <f t="shared" si="140"/>
        <v>0</v>
      </c>
      <c r="K686" s="57"/>
      <c r="L686" s="57"/>
      <c r="M686" s="57"/>
      <c r="N686" s="57"/>
      <c r="O686" s="57"/>
      <c r="P686" s="57"/>
    </row>
    <row r="687" spans="1:16" s="6" customFormat="1" ht="16.5" customHeight="1" outlineLevel="1" x14ac:dyDescent="0.25">
      <c r="A687" s="147" t="s">
        <v>106</v>
      </c>
      <c r="B687" s="135" t="s">
        <v>175</v>
      </c>
      <c r="C687" s="135" t="s">
        <v>161</v>
      </c>
      <c r="D687" s="86" t="s">
        <v>6</v>
      </c>
      <c r="E687" s="92">
        <f>SUM(E688:E691)</f>
        <v>0</v>
      </c>
      <c r="F687" s="93">
        <f>SUM(F688:F691)</f>
        <v>0</v>
      </c>
      <c r="G687" s="92">
        <f>SUM(G688:G691)</f>
        <v>0</v>
      </c>
      <c r="H687" s="92">
        <f>SUM(H688:H691)</f>
        <v>0</v>
      </c>
      <c r="I687" s="92">
        <f>SUM(I688:I691)</f>
        <v>0</v>
      </c>
      <c r="J687" s="92">
        <f t="shared" si="140"/>
        <v>0</v>
      </c>
      <c r="K687" s="58"/>
      <c r="L687" s="58"/>
      <c r="M687" s="58"/>
      <c r="N687" s="58"/>
      <c r="O687" s="58"/>
      <c r="P687" s="58"/>
    </row>
    <row r="688" spans="1:16" s="7" customFormat="1" ht="15.75" outlineLevel="1" x14ac:dyDescent="0.25">
      <c r="A688" s="147"/>
      <c r="B688" s="135"/>
      <c r="C688" s="135"/>
      <c r="D688" s="86" t="s">
        <v>180</v>
      </c>
      <c r="E688" s="94">
        <v>0</v>
      </c>
      <c r="F688" s="95">
        <v>0</v>
      </c>
      <c r="G688" s="94">
        <v>0</v>
      </c>
      <c r="H688" s="94">
        <v>0</v>
      </c>
      <c r="I688" s="94">
        <v>0</v>
      </c>
      <c r="J688" s="92">
        <f t="shared" si="140"/>
        <v>0</v>
      </c>
      <c r="K688" s="59"/>
      <c r="L688" s="59"/>
      <c r="M688" s="59"/>
      <c r="N688" s="59"/>
      <c r="O688" s="59"/>
      <c r="P688" s="59"/>
    </row>
    <row r="689" spans="1:16" s="7" customFormat="1" ht="15.75" outlineLevel="1" x14ac:dyDescent="0.25">
      <c r="A689" s="147"/>
      <c r="B689" s="135"/>
      <c r="C689" s="135"/>
      <c r="D689" s="86" t="s">
        <v>7</v>
      </c>
      <c r="E689" s="94">
        <v>0</v>
      </c>
      <c r="F689" s="95">
        <v>0</v>
      </c>
      <c r="G689" s="94">
        <v>0</v>
      </c>
      <c r="H689" s="94">
        <v>0</v>
      </c>
      <c r="I689" s="94">
        <v>0</v>
      </c>
      <c r="J689" s="92">
        <f t="shared" si="140"/>
        <v>0</v>
      </c>
      <c r="K689" s="59"/>
      <c r="L689" s="59"/>
      <c r="M689" s="59"/>
      <c r="N689" s="59"/>
      <c r="O689" s="59"/>
      <c r="P689" s="59"/>
    </row>
    <row r="690" spans="1:16" s="7" customFormat="1" ht="15.75" outlineLevel="1" x14ac:dyDescent="0.25">
      <c r="A690" s="147"/>
      <c r="B690" s="135"/>
      <c r="C690" s="135"/>
      <c r="D690" s="86" t="s">
        <v>8</v>
      </c>
      <c r="E690" s="94">
        <v>0</v>
      </c>
      <c r="F690" s="95">
        <v>0</v>
      </c>
      <c r="G690" s="94">
        <v>0</v>
      </c>
      <c r="H690" s="94">
        <v>0</v>
      </c>
      <c r="I690" s="94">
        <v>0</v>
      </c>
      <c r="J690" s="92">
        <f t="shared" si="140"/>
        <v>0</v>
      </c>
      <c r="K690" s="59"/>
      <c r="L690" s="59"/>
      <c r="M690" s="59"/>
      <c r="N690" s="59"/>
      <c r="O690" s="59"/>
      <c r="P690" s="59"/>
    </row>
    <row r="691" spans="1:16" s="8" customFormat="1" ht="66" customHeight="1" outlineLevel="1" thickBot="1" x14ac:dyDescent="0.3">
      <c r="A691" s="147"/>
      <c r="B691" s="135"/>
      <c r="C691" s="135"/>
      <c r="D691" s="86" t="s">
        <v>9</v>
      </c>
      <c r="E691" s="94">
        <v>0</v>
      </c>
      <c r="F691" s="95">
        <v>0</v>
      </c>
      <c r="G691" s="94">
        <v>0</v>
      </c>
      <c r="H691" s="94">
        <v>0</v>
      </c>
      <c r="I691" s="94">
        <v>0</v>
      </c>
      <c r="J691" s="92">
        <f t="shared" si="140"/>
        <v>0</v>
      </c>
      <c r="K691" s="60"/>
      <c r="L691" s="60"/>
      <c r="M691" s="60"/>
      <c r="N691" s="60"/>
      <c r="O691" s="60"/>
      <c r="P691" s="60"/>
    </row>
    <row r="692" spans="1:16" ht="16.5" customHeight="1" x14ac:dyDescent="0.25">
      <c r="A692" s="171" t="s">
        <v>287</v>
      </c>
      <c r="B692" s="172"/>
      <c r="C692" s="138" t="s">
        <v>161</v>
      </c>
      <c r="D692" s="96" t="s">
        <v>6</v>
      </c>
      <c r="E692" s="97">
        <f>SUM(E693:E696)</f>
        <v>1819.7649999999999</v>
      </c>
      <c r="F692" s="98">
        <f>SUM(F693:F696)</f>
        <v>2830.6</v>
      </c>
      <c r="G692" s="97">
        <f>SUM(G693:G696)</f>
        <v>2830.6</v>
      </c>
      <c r="H692" s="97">
        <f>SUM(H693:H696)</f>
        <v>2830.6</v>
      </c>
      <c r="I692" s="97">
        <f>SUM(I693:I696)</f>
        <v>2830.6</v>
      </c>
      <c r="J692" s="98">
        <f t="shared" si="140"/>
        <v>13142.165000000001</v>
      </c>
      <c r="K692" s="57"/>
      <c r="L692" s="57"/>
      <c r="M692" s="57"/>
      <c r="N692" s="57"/>
      <c r="O692" s="57"/>
      <c r="P692" s="57"/>
    </row>
    <row r="693" spans="1:16" ht="16.5" customHeight="1" x14ac:dyDescent="0.25">
      <c r="A693" s="173"/>
      <c r="B693" s="174"/>
      <c r="C693" s="138"/>
      <c r="D693" s="96" t="s">
        <v>180</v>
      </c>
      <c r="E693" s="97">
        <f t="shared" ref="E693:I696" si="141">E13+E68+E253+E368+E408+E438+E548+E623</f>
        <v>218.76499999999999</v>
      </c>
      <c r="F693" s="97">
        <f t="shared" si="141"/>
        <v>1230</v>
      </c>
      <c r="G693" s="97">
        <f t="shared" si="141"/>
        <v>1230</v>
      </c>
      <c r="H693" s="97">
        <f t="shared" si="141"/>
        <v>1230</v>
      </c>
      <c r="I693" s="97">
        <f t="shared" si="141"/>
        <v>1230</v>
      </c>
      <c r="J693" s="98">
        <f t="shared" si="140"/>
        <v>5138.7649999999994</v>
      </c>
      <c r="K693" s="57"/>
      <c r="L693" s="57"/>
      <c r="M693" s="57"/>
      <c r="N693" s="57"/>
      <c r="O693" s="57"/>
      <c r="P693" s="57"/>
    </row>
    <row r="694" spans="1:16" ht="16.5" customHeight="1" x14ac:dyDescent="0.25">
      <c r="A694" s="173"/>
      <c r="B694" s="174"/>
      <c r="C694" s="138"/>
      <c r="D694" s="96" t="s">
        <v>7</v>
      </c>
      <c r="E694" s="97">
        <f t="shared" si="141"/>
        <v>0</v>
      </c>
      <c r="F694" s="97">
        <f t="shared" si="141"/>
        <v>0</v>
      </c>
      <c r="G694" s="97">
        <f t="shared" si="141"/>
        <v>0</v>
      </c>
      <c r="H694" s="97">
        <f t="shared" si="141"/>
        <v>0</v>
      </c>
      <c r="I694" s="97">
        <f t="shared" si="141"/>
        <v>0</v>
      </c>
      <c r="J694" s="98">
        <f t="shared" si="140"/>
        <v>0</v>
      </c>
      <c r="K694" s="57"/>
      <c r="L694" s="57"/>
      <c r="M694" s="57"/>
      <c r="N694" s="57"/>
      <c r="O694" s="57"/>
      <c r="P694" s="57"/>
    </row>
    <row r="695" spans="1:16" ht="16.5" customHeight="1" x14ac:dyDescent="0.25">
      <c r="A695" s="173"/>
      <c r="B695" s="174"/>
      <c r="C695" s="138"/>
      <c r="D695" s="96" t="s">
        <v>8</v>
      </c>
      <c r="E695" s="97">
        <f t="shared" si="141"/>
        <v>1601</v>
      </c>
      <c r="F695" s="97">
        <f t="shared" si="141"/>
        <v>1600.6</v>
      </c>
      <c r="G695" s="97">
        <f t="shared" si="141"/>
        <v>1600.6</v>
      </c>
      <c r="H695" s="97">
        <f t="shared" si="141"/>
        <v>1600.6</v>
      </c>
      <c r="I695" s="97">
        <f t="shared" si="141"/>
        <v>1600.6</v>
      </c>
      <c r="J695" s="98">
        <f t="shared" si="140"/>
        <v>8003.4</v>
      </c>
      <c r="K695" s="57"/>
      <c r="L695" s="57"/>
      <c r="M695" s="57"/>
      <c r="N695" s="57"/>
      <c r="O695" s="57"/>
      <c r="P695" s="57"/>
    </row>
    <row r="696" spans="1:16" ht="16.5" customHeight="1" x14ac:dyDescent="0.25">
      <c r="A696" s="173"/>
      <c r="B696" s="174"/>
      <c r="C696" s="138"/>
      <c r="D696" s="96" t="s">
        <v>9</v>
      </c>
      <c r="E696" s="97">
        <f t="shared" si="141"/>
        <v>0</v>
      </c>
      <c r="F696" s="97">
        <f t="shared" si="141"/>
        <v>0</v>
      </c>
      <c r="G696" s="97">
        <f t="shared" si="141"/>
        <v>0</v>
      </c>
      <c r="H696" s="97">
        <f t="shared" si="141"/>
        <v>0</v>
      </c>
      <c r="I696" s="97">
        <f t="shared" si="141"/>
        <v>0</v>
      </c>
      <c r="J696" s="98">
        <f t="shared" si="140"/>
        <v>0</v>
      </c>
      <c r="K696" s="57"/>
      <c r="L696" s="57"/>
      <c r="M696" s="57"/>
      <c r="N696" s="57"/>
      <c r="O696" s="57"/>
      <c r="P696" s="57"/>
    </row>
    <row r="697" spans="1:16" ht="14.45" customHeight="1" x14ac:dyDescent="0.25">
      <c r="A697" s="173"/>
      <c r="B697" s="174"/>
      <c r="C697" s="138" t="s">
        <v>218</v>
      </c>
      <c r="D697" s="96" t="s">
        <v>6</v>
      </c>
      <c r="E697" s="97">
        <f>SUM(E698:E701)</f>
        <v>50</v>
      </c>
      <c r="F697" s="98">
        <f>SUM(F698:F701)</f>
        <v>0</v>
      </c>
      <c r="G697" s="97">
        <f>SUM(G698:G701)</f>
        <v>0</v>
      </c>
      <c r="H697" s="97">
        <f>SUM(H698:H701)</f>
        <v>0</v>
      </c>
      <c r="I697" s="97">
        <f>SUM(I698:I701)</f>
        <v>0</v>
      </c>
      <c r="J697" s="98">
        <f t="shared" si="140"/>
        <v>50</v>
      </c>
      <c r="K697" s="57"/>
      <c r="L697" s="57"/>
      <c r="M697" s="57"/>
      <c r="N697" s="57"/>
      <c r="O697" s="57"/>
      <c r="P697" s="57"/>
    </row>
    <row r="698" spans="1:16" ht="14.45" customHeight="1" x14ac:dyDescent="0.25">
      <c r="A698" s="173"/>
      <c r="B698" s="174"/>
      <c r="C698" s="138"/>
      <c r="D698" s="96" t="s">
        <v>180</v>
      </c>
      <c r="E698" s="97">
        <f t="shared" ref="E698:I701" si="142">E243+E378+E443+E558</f>
        <v>50</v>
      </c>
      <c r="F698" s="97">
        <f t="shared" si="142"/>
        <v>0</v>
      </c>
      <c r="G698" s="97">
        <f t="shared" si="142"/>
        <v>0</v>
      </c>
      <c r="H698" s="97">
        <f t="shared" si="142"/>
        <v>0</v>
      </c>
      <c r="I698" s="97">
        <f t="shared" si="142"/>
        <v>0</v>
      </c>
      <c r="J698" s="98">
        <f t="shared" si="140"/>
        <v>50</v>
      </c>
      <c r="K698" s="57"/>
      <c r="L698" s="57"/>
      <c r="M698" s="57"/>
      <c r="N698" s="57"/>
      <c r="O698" s="57"/>
      <c r="P698" s="57"/>
    </row>
    <row r="699" spans="1:16" ht="14.45" customHeight="1" x14ac:dyDescent="0.25">
      <c r="A699" s="173"/>
      <c r="B699" s="174"/>
      <c r="C699" s="138"/>
      <c r="D699" s="96" t="s">
        <v>7</v>
      </c>
      <c r="E699" s="97">
        <f t="shared" si="142"/>
        <v>0</v>
      </c>
      <c r="F699" s="97">
        <f t="shared" si="142"/>
        <v>0</v>
      </c>
      <c r="G699" s="97">
        <f t="shared" si="142"/>
        <v>0</v>
      </c>
      <c r="H699" s="97">
        <f t="shared" si="142"/>
        <v>0</v>
      </c>
      <c r="I699" s="97">
        <f t="shared" si="142"/>
        <v>0</v>
      </c>
      <c r="J699" s="98">
        <f t="shared" si="140"/>
        <v>0</v>
      </c>
      <c r="K699" s="57"/>
      <c r="L699" s="61"/>
      <c r="M699" s="57"/>
      <c r="N699" s="57"/>
      <c r="O699" s="57"/>
      <c r="P699" s="57"/>
    </row>
    <row r="700" spans="1:16" ht="15.75" x14ac:dyDescent="0.25">
      <c r="A700" s="173"/>
      <c r="B700" s="174"/>
      <c r="C700" s="138"/>
      <c r="D700" s="96" t="s">
        <v>8</v>
      </c>
      <c r="E700" s="97">
        <f t="shared" si="142"/>
        <v>0</v>
      </c>
      <c r="F700" s="97">
        <f t="shared" si="142"/>
        <v>0</v>
      </c>
      <c r="G700" s="97">
        <f t="shared" si="142"/>
        <v>0</v>
      </c>
      <c r="H700" s="97">
        <f t="shared" si="142"/>
        <v>0</v>
      </c>
      <c r="I700" s="97">
        <f t="shared" si="142"/>
        <v>0</v>
      </c>
      <c r="J700" s="98">
        <f t="shared" si="140"/>
        <v>0</v>
      </c>
      <c r="K700" s="57"/>
      <c r="L700" s="57"/>
      <c r="M700" s="57"/>
      <c r="N700" s="57"/>
      <c r="O700" s="57"/>
      <c r="P700" s="57"/>
    </row>
    <row r="701" spans="1:16" ht="15.75" x14ac:dyDescent="0.25">
      <c r="A701" s="173"/>
      <c r="B701" s="174"/>
      <c r="C701" s="138"/>
      <c r="D701" s="96" t="s">
        <v>9</v>
      </c>
      <c r="E701" s="97">
        <f t="shared" si="142"/>
        <v>0</v>
      </c>
      <c r="F701" s="97">
        <f t="shared" si="142"/>
        <v>0</v>
      </c>
      <c r="G701" s="97">
        <f t="shared" si="142"/>
        <v>0</v>
      </c>
      <c r="H701" s="97">
        <f t="shared" si="142"/>
        <v>0</v>
      </c>
      <c r="I701" s="97">
        <f t="shared" si="142"/>
        <v>0</v>
      </c>
      <c r="J701" s="98">
        <f t="shared" si="140"/>
        <v>0</v>
      </c>
      <c r="K701" s="57"/>
      <c r="L701" s="57"/>
      <c r="M701" s="57"/>
      <c r="N701" s="57"/>
      <c r="O701" s="57"/>
      <c r="P701" s="57"/>
    </row>
    <row r="702" spans="1:16" ht="14.45" customHeight="1" x14ac:dyDescent="0.25">
      <c r="A702" s="173"/>
      <c r="B702" s="174"/>
      <c r="C702" s="138" t="s">
        <v>269</v>
      </c>
      <c r="D702" s="96" t="s">
        <v>6</v>
      </c>
      <c r="E702" s="97">
        <f>SUM(E703:E706)</f>
        <v>2033.1289999999999</v>
      </c>
      <c r="F702" s="98">
        <f>SUM(F703:F706)</f>
        <v>4116.1409999999996</v>
      </c>
      <c r="G702" s="97">
        <f>SUM(G703:G706)</f>
        <v>2892.5259999999998</v>
      </c>
      <c r="H702" s="97">
        <f>SUM(H703:H706)</f>
        <v>2892.5259999999998</v>
      </c>
      <c r="I702" s="97">
        <f>SUM(I703:I706)</f>
        <v>2892.5259999999998</v>
      </c>
      <c r="J702" s="98">
        <f>E702+F702+G702+H702+I702</f>
        <v>14826.847999999998</v>
      </c>
      <c r="K702" s="57"/>
      <c r="L702" s="57"/>
      <c r="M702" s="57"/>
      <c r="N702" s="57"/>
      <c r="O702" s="57"/>
      <c r="P702" s="57"/>
    </row>
    <row r="703" spans="1:16" ht="14.45" customHeight="1" x14ac:dyDescent="0.25">
      <c r="A703" s="173"/>
      <c r="B703" s="174"/>
      <c r="C703" s="138"/>
      <c r="D703" s="96" t="s">
        <v>180</v>
      </c>
      <c r="E703" s="97">
        <f t="shared" ref="E703:I706" si="143">E258+E78</f>
        <v>1742.329</v>
      </c>
      <c r="F703" s="97">
        <f>F258+F78</f>
        <v>3389.9409999999998</v>
      </c>
      <c r="G703" s="97">
        <f t="shared" si="143"/>
        <v>2656.4259999999999</v>
      </c>
      <c r="H703" s="97">
        <f t="shared" si="143"/>
        <v>2656.4259999999999</v>
      </c>
      <c r="I703" s="97">
        <f t="shared" si="143"/>
        <v>2656.4259999999999</v>
      </c>
      <c r="J703" s="98">
        <f>E703+F703+G703+H703+I703</f>
        <v>13101.547999999999</v>
      </c>
      <c r="K703" s="57"/>
      <c r="L703" s="57"/>
      <c r="M703" s="57"/>
      <c r="N703" s="57"/>
      <c r="O703" s="57"/>
      <c r="P703" s="57"/>
    </row>
    <row r="704" spans="1:16" ht="14.45" customHeight="1" x14ac:dyDescent="0.25">
      <c r="A704" s="173"/>
      <c r="B704" s="174"/>
      <c r="C704" s="138"/>
      <c r="D704" s="96" t="s">
        <v>7</v>
      </c>
      <c r="E704" s="97">
        <f t="shared" si="143"/>
        <v>0</v>
      </c>
      <c r="F704" s="97">
        <f t="shared" si="143"/>
        <v>0</v>
      </c>
      <c r="G704" s="97">
        <f t="shared" si="143"/>
        <v>0</v>
      </c>
      <c r="H704" s="97">
        <f t="shared" si="143"/>
        <v>0</v>
      </c>
      <c r="I704" s="97">
        <f t="shared" si="143"/>
        <v>0</v>
      </c>
      <c r="J704" s="98">
        <f>E704+F704+G704+H704+I704</f>
        <v>0</v>
      </c>
      <c r="K704" s="57"/>
      <c r="L704" s="61"/>
      <c r="M704" s="57"/>
      <c r="N704" s="57"/>
      <c r="O704" s="57"/>
      <c r="P704" s="57"/>
    </row>
    <row r="705" spans="1:16" ht="15.75" x14ac:dyDescent="0.25">
      <c r="A705" s="173"/>
      <c r="B705" s="174"/>
      <c r="C705" s="138"/>
      <c r="D705" s="96" t="s">
        <v>8</v>
      </c>
      <c r="E705" s="97">
        <f t="shared" si="143"/>
        <v>290.8</v>
      </c>
      <c r="F705" s="97">
        <f t="shared" si="143"/>
        <v>726.2</v>
      </c>
      <c r="G705" s="97">
        <f t="shared" si="143"/>
        <v>236.1</v>
      </c>
      <c r="H705" s="97">
        <f t="shared" si="143"/>
        <v>236.1</v>
      </c>
      <c r="I705" s="97">
        <f t="shared" si="143"/>
        <v>236.1</v>
      </c>
      <c r="J705" s="98">
        <f t="shared" si="140"/>
        <v>1725.2999999999997</v>
      </c>
      <c r="K705" s="57"/>
      <c r="L705" s="57"/>
      <c r="M705" s="57"/>
      <c r="N705" s="57"/>
      <c r="O705" s="57"/>
      <c r="P705" s="57"/>
    </row>
    <row r="706" spans="1:16" ht="15.75" x14ac:dyDescent="0.25">
      <c r="A706" s="173"/>
      <c r="B706" s="174"/>
      <c r="C706" s="138"/>
      <c r="D706" s="96" t="s">
        <v>9</v>
      </c>
      <c r="E706" s="97">
        <f t="shared" si="143"/>
        <v>0</v>
      </c>
      <c r="F706" s="97">
        <f t="shared" si="143"/>
        <v>0</v>
      </c>
      <c r="G706" s="97">
        <f t="shared" si="143"/>
        <v>0</v>
      </c>
      <c r="H706" s="97">
        <f t="shared" si="143"/>
        <v>0</v>
      </c>
      <c r="I706" s="97">
        <f t="shared" si="143"/>
        <v>0</v>
      </c>
      <c r="J706" s="98">
        <f t="shared" si="140"/>
        <v>0</v>
      </c>
      <c r="K706" s="57"/>
      <c r="L706" s="57"/>
      <c r="M706" s="57"/>
      <c r="N706" s="57"/>
      <c r="O706" s="57"/>
      <c r="P706" s="57"/>
    </row>
    <row r="707" spans="1:16" ht="14.45" customHeight="1" x14ac:dyDescent="0.25">
      <c r="A707" s="173"/>
      <c r="B707" s="174"/>
      <c r="C707" s="138" t="s">
        <v>220</v>
      </c>
      <c r="D707" s="96" t="s">
        <v>6</v>
      </c>
      <c r="E707" s="97">
        <f>SUM(E708:E711)</f>
        <v>287.01</v>
      </c>
      <c r="F707" s="98">
        <f>SUM(F708:F711)</f>
        <v>300</v>
      </c>
      <c r="G707" s="97">
        <f>SUM(G708:G711)</f>
        <v>3476</v>
      </c>
      <c r="H707" s="97">
        <f>SUM(H708:H711)</f>
        <v>2285</v>
      </c>
      <c r="I707" s="97">
        <f>SUM(I708:I711)</f>
        <v>300</v>
      </c>
      <c r="J707" s="98">
        <f t="shared" ref="J707:J716" si="144">E707+F707+G707+H707+I707</f>
        <v>6648.01</v>
      </c>
      <c r="K707" s="57"/>
      <c r="L707" s="57"/>
      <c r="M707" s="57"/>
      <c r="N707" s="57"/>
      <c r="O707" s="57"/>
      <c r="P707" s="57"/>
    </row>
    <row r="708" spans="1:16" ht="14.45" customHeight="1" x14ac:dyDescent="0.25">
      <c r="A708" s="173"/>
      <c r="B708" s="174"/>
      <c r="C708" s="138"/>
      <c r="D708" s="96" t="s">
        <v>180</v>
      </c>
      <c r="E708" s="97">
        <f>E73</f>
        <v>287.01</v>
      </c>
      <c r="F708" s="97">
        <f>F73</f>
        <v>300</v>
      </c>
      <c r="G708" s="97">
        <f>G73</f>
        <v>1888</v>
      </c>
      <c r="H708" s="97">
        <f>H73</f>
        <v>1292.5</v>
      </c>
      <c r="I708" s="97">
        <f>I73</f>
        <v>300</v>
      </c>
      <c r="J708" s="98">
        <f t="shared" si="144"/>
        <v>4067.51</v>
      </c>
      <c r="K708" s="57"/>
      <c r="L708" s="57"/>
      <c r="M708" s="57"/>
      <c r="N708" s="57"/>
      <c r="O708" s="57"/>
      <c r="P708" s="57"/>
    </row>
    <row r="709" spans="1:16" ht="14.45" customHeight="1" x14ac:dyDescent="0.25">
      <c r="A709" s="173"/>
      <c r="B709" s="174"/>
      <c r="C709" s="138"/>
      <c r="D709" s="96" t="s">
        <v>7</v>
      </c>
      <c r="E709" s="97">
        <f t="shared" ref="E709:I711" si="145">E74</f>
        <v>0</v>
      </c>
      <c r="F709" s="97">
        <f t="shared" si="145"/>
        <v>0</v>
      </c>
      <c r="G709" s="97">
        <f t="shared" si="145"/>
        <v>0</v>
      </c>
      <c r="H709" s="97">
        <f t="shared" si="145"/>
        <v>0</v>
      </c>
      <c r="I709" s="97">
        <f t="shared" si="145"/>
        <v>0</v>
      </c>
      <c r="J709" s="98">
        <f t="shared" si="144"/>
        <v>0</v>
      </c>
      <c r="K709" s="57"/>
      <c r="L709" s="61"/>
      <c r="M709" s="57"/>
      <c r="N709" s="57"/>
      <c r="O709" s="57"/>
      <c r="P709" s="57"/>
    </row>
    <row r="710" spans="1:16" ht="15.75" x14ac:dyDescent="0.25">
      <c r="A710" s="173"/>
      <c r="B710" s="174"/>
      <c r="C710" s="138"/>
      <c r="D710" s="96" t="s">
        <v>8</v>
      </c>
      <c r="E710" s="97">
        <f t="shared" si="145"/>
        <v>0</v>
      </c>
      <c r="F710" s="97">
        <f t="shared" si="145"/>
        <v>0</v>
      </c>
      <c r="G710" s="97">
        <f t="shared" si="145"/>
        <v>1588</v>
      </c>
      <c r="H710" s="97">
        <f t="shared" si="145"/>
        <v>992.5</v>
      </c>
      <c r="I710" s="97">
        <f t="shared" si="145"/>
        <v>0</v>
      </c>
      <c r="J710" s="98">
        <f t="shared" si="144"/>
        <v>2580.5</v>
      </c>
      <c r="K710" s="57"/>
      <c r="L710" s="57"/>
      <c r="M710" s="57"/>
      <c r="N710" s="57"/>
      <c r="O710" s="57"/>
      <c r="P710" s="57"/>
    </row>
    <row r="711" spans="1:16" ht="15.75" x14ac:dyDescent="0.25">
      <c r="A711" s="173"/>
      <c r="B711" s="174"/>
      <c r="C711" s="138"/>
      <c r="D711" s="96" t="s">
        <v>9</v>
      </c>
      <c r="E711" s="97">
        <f t="shared" si="145"/>
        <v>0</v>
      </c>
      <c r="F711" s="97">
        <f t="shared" si="145"/>
        <v>0</v>
      </c>
      <c r="G711" s="97">
        <f t="shared" si="145"/>
        <v>0</v>
      </c>
      <c r="H711" s="97">
        <f t="shared" si="145"/>
        <v>0</v>
      </c>
      <c r="I711" s="97">
        <f t="shared" si="145"/>
        <v>0</v>
      </c>
      <c r="J711" s="98">
        <f t="shared" si="144"/>
        <v>0</v>
      </c>
      <c r="K711" s="57"/>
      <c r="L711" s="57"/>
      <c r="M711" s="57"/>
      <c r="N711" s="57"/>
      <c r="O711" s="57"/>
      <c r="P711" s="57"/>
    </row>
    <row r="712" spans="1:16" ht="14.45" customHeight="1" x14ac:dyDescent="0.25">
      <c r="A712" s="173"/>
      <c r="B712" s="174"/>
      <c r="C712" s="138" t="s">
        <v>190</v>
      </c>
      <c r="D712" s="96" t="s">
        <v>6</v>
      </c>
      <c r="E712" s="97">
        <f>SUM(E713:E716)</f>
        <v>100</v>
      </c>
      <c r="F712" s="98">
        <f>SUM(F713:F716)</f>
        <v>170</v>
      </c>
      <c r="G712" s="97">
        <f>SUM(G713:G716)</f>
        <v>100</v>
      </c>
      <c r="H712" s="97">
        <f>SUM(H713:H716)</f>
        <v>100</v>
      </c>
      <c r="I712" s="97">
        <f>SUM(I713:I716)</f>
        <v>100</v>
      </c>
      <c r="J712" s="98">
        <f t="shared" si="144"/>
        <v>570</v>
      </c>
      <c r="K712" s="57"/>
      <c r="L712" s="57"/>
      <c r="M712" s="57"/>
      <c r="N712" s="57"/>
      <c r="O712" s="57"/>
      <c r="P712" s="57"/>
    </row>
    <row r="713" spans="1:16" ht="14.45" customHeight="1" x14ac:dyDescent="0.25">
      <c r="A713" s="173"/>
      <c r="B713" s="174"/>
      <c r="C713" s="138"/>
      <c r="D713" s="96" t="s">
        <v>180</v>
      </c>
      <c r="E713" s="97">
        <f>E83</f>
        <v>100</v>
      </c>
      <c r="F713" s="97">
        <f>F83</f>
        <v>170</v>
      </c>
      <c r="G713" s="97">
        <f>G83</f>
        <v>100</v>
      </c>
      <c r="H713" s="97">
        <f>H83</f>
        <v>100</v>
      </c>
      <c r="I713" s="97">
        <f>I83</f>
        <v>100</v>
      </c>
      <c r="J713" s="98">
        <f t="shared" si="144"/>
        <v>570</v>
      </c>
      <c r="K713" s="57"/>
      <c r="L713" s="57"/>
      <c r="M713" s="57"/>
      <c r="N713" s="57"/>
      <c r="O713" s="57"/>
      <c r="P713" s="57"/>
    </row>
    <row r="714" spans="1:16" ht="14.45" customHeight="1" x14ac:dyDescent="0.25">
      <c r="A714" s="173"/>
      <c r="B714" s="174"/>
      <c r="C714" s="138"/>
      <c r="D714" s="96" t="s">
        <v>7</v>
      </c>
      <c r="E714" s="97">
        <f t="shared" ref="E714:I716" si="146">E84</f>
        <v>0</v>
      </c>
      <c r="F714" s="97">
        <f t="shared" si="146"/>
        <v>0</v>
      </c>
      <c r="G714" s="97">
        <f t="shared" si="146"/>
        <v>0</v>
      </c>
      <c r="H714" s="97">
        <f t="shared" si="146"/>
        <v>0</v>
      </c>
      <c r="I714" s="97">
        <f t="shared" si="146"/>
        <v>0</v>
      </c>
      <c r="J714" s="98">
        <f t="shared" si="144"/>
        <v>0</v>
      </c>
      <c r="K714" s="57"/>
      <c r="L714" s="61"/>
      <c r="M714" s="57"/>
      <c r="N714" s="57"/>
      <c r="O714" s="57"/>
      <c r="P714" s="57"/>
    </row>
    <row r="715" spans="1:16" ht="15.75" x14ac:dyDescent="0.25">
      <c r="A715" s="173"/>
      <c r="B715" s="174"/>
      <c r="C715" s="138"/>
      <c r="D715" s="96" t="s">
        <v>8</v>
      </c>
      <c r="E715" s="97">
        <f t="shared" si="146"/>
        <v>0</v>
      </c>
      <c r="F715" s="97">
        <f t="shared" si="146"/>
        <v>0</v>
      </c>
      <c r="G715" s="97">
        <f t="shared" si="146"/>
        <v>0</v>
      </c>
      <c r="H715" s="97">
        <f t="shared" si="146"/>
        <v>0</v>
      </c>
      <c r="I715" s="97">
        <f t="shared" si="146"/>
        <v>0</v>
      </c>
      <c r="J715" s="98">
        <f t="shared" si="144"/>
        <v>0</v>
      </c>
      <c r="K715" s="57"/>
      <c r="L715" s="57"/>
      <c r="M715" s="57"/>
      <c r="N715" s="57"/>
      <c r="O715" s="57"/>
      <c r="P715" s="57"/>
    </row>
    <row r="716" spans="1:16" ht="15.75" x14ac:dyDescent="0.25">
      <c r="A716" s="173"/>
      <c r="B716" s="174"/>
      <c r="C716" s="138"/>
      <c r="D716" s="96" t="s">
        <v>9</v>
      </c>
      <c r="E716" s="97">
        <f t="shared" si="146"/>
        <v>0</v>
      </c>
      <c r="F716" s="97">
        <f t="shared" si="146"/>
        <v>0</v>
      </c>
      <c r="G716" s="97">
        <f t="shared" si="146"/>
        <v>0</v>
      </c>
      <c r="H716" s="97">
        <f t="shared" si="146"/>
        <v>0</v>
      </c>
      <c r="I716" s="97">
        <f t="shared" si="146"/>
        <v>0</v>
      </c>
      <c r="J716" s="98">
        <f t="shared" si="144"/>
        <v>0</v>
      </c>
      <c r="K716" s="57"/>
      <c r="L716" s="57"/>
      <c r="M716" s="57"/>
      <c r="N716" s="57"/>
      <c r="O716" s="57"/>
      <c r="P716" s="57"/>
    </row>
    <row r="717" spans="1:16" ht="14.45" customHeight="1" x14ac:dyDescent="0.25">
      <c r="A717" s="173"/>
      <c r="B717" s="174"/>
      <c r="C717" s="138" t="s">
        <v>337</v>
      </c>
      <c r="D717" s="96" t="s">
        <v>6</v>
      </c>
      <c r="E717" s="97">
        <f>SUM(E718:E721)</f>
        <v>0</v>
      </c>
      <c r="F717" s="98">
        <f>SUM(F718:F721)</f>
        <v>60</v>
      </c>
      <c r="G717" s="97">
        <f>SUM(G718:G721)</f>
        <v>50</v>
      </c>
      <c r="H717" s="97">
        <f>SUM(H718:H721)</f>
        <v>50</v>
      </c>
      <c r="I717" s="97">
        <f>SUM(I718:I721)</f>
        <v>50</v>
      </c>
      <c r="J717" s="98">
        <f t="shared" ref="J717:J721" si="147">E717+F717+G717+H717+I717</f>
        <v>210</v>
      </c>
      <c r="K717" s="57"/>
      <c r="L717" s="57"/>
      <c r="M717" s="57"/>
      <c r="N717" s="57"/>
      <c r="O717" s="57"/>
      <c r="P717" s="57"/>
    </row>
    <row r="718" spans="1:16" ht="14.45" customHeight="1" x14ac:dyDescent="0.25">
      <c r="A718" s="173"/>
      <c r="B718" s="174"/>
      <c r="C718" s="138"/>
      <c r="D718" s="96" t="s">
        <v>180</v>
      </c>
      <c r="E718" s="97">
        <f>E88</f>
        <v>0</v>
      </c>
      <c r="F718" s="97">
        <f>F88</f>
        <v>60</v>
      </c>
      <c r="G718" s="97">
        <f>G88</f>
        <v>50</v>
      </c>
      <c r="H718" s="97">
        <f>H88</f>
        <v>50</v>
      </c>
      <c r="I718" s="97">
        <f>I88</f>
        <v>50</v>
      </c>
      <c r="J718" s="98">
        <f t="shared" si="147"/>
        <v>210</v>
      </c>
      <c r="K718" s="57"/>
      <c r="L718" s="57"/>
      <c r="M718" s="57"/>
      <c r="N718" s="57"/>
      <c r="O718" s="57"/>
      <c r="P718" s="57"/>
    </row>
    <row r="719" spans="1:16" ht="14.45" customHeight="1" x14ac:dyDescent="0.25">
      <c r="A719" s="173"/>
      <c r="B719" s="174"/>
      <c r="C719" s="138"/>
      <c r="D719" s="96" t="s">
        <v>7</v>
      </c>
      <c r="E719" s="97">
        <f t="shared" ref="E719:I719" si="148">E89</f>
        <v>0</v>
      </c>
      <c r="F719" s="97">
        <f t="shared" si="148"/>
        <v>0</v>
      </c>
      <c r="G719" s="97">
        <f t="shared" si="148"/>
        <v>0</v>
      </c>
      <c r="H719" s="97">
        <f t="shared" si="148"/>
        <v>0</v>
      </c>
      <c r="I719" s="97">
        <f t="shared" si="148"/>
        <v>0</v>
      </c>
      <c r="J719" s="98">
        <f t="shared" si="147"/>
        <v>0</v>
      </c>
      <c r="K719" s="57"/>
      <c r="L719" s="61"/>
      <c r="M719" s="57"/>
      <c r="N719" s="57"/>
      <c r="O719" s="57"/>
      <c r="P719" s="57"/>
    </row>
    <row r="720" spans="1:16" ht="15.75" x14ac:dyDescent="0.25">
      <c r="A720" s="173"/>
      <c r="B720" s="174"/>
      <c r="C720" s="138"/>
      <c r="D720" s="96" t="s">
        <v>8</v>
      </c>
      <c r="E720" s="97">
        <f t="shared" ref="E720:I720" si="149">E90</f>
        <v>0</v>
      </c>
      <c r="F720" s="97">
        <f t="shared" si="149"/>
        <v>0</v>
      </c>
      <c r="G720" s="97">
        <f t="shared" si="149"/>
        <v>0</v>
      </c>
      <c r="H720" s="97">
        <f t="shared" si="149"/>
        <v>0</v>
      </c>
      <c r="I720" s="97">
        <f t="shared" si="149"/>
        <v>0</v>
      </c>
      <c r="J720" s="98">
        <f t="shared" si="147"/>
        <v>0</v>
      </c>
      <c r="K720" s="57"/>
      <c r="L720" s="57"/>
      <c r="M720" s="57"/>
      <c r="N720" s="57"/>
      <c r="O720" s="57"/>
      <c r="P720" s="57"/>
    </row>
    <row r="721" spans="1:16" ht="15.75" x14ac:dyDescent="0.25">
      <c r="A721" s="173"/>
      <c r="B721" s="174"/>
      <c r="C721" s="138"/>
      <c r="D721" s="96" t="s">
        <v>9</v>
      </c>
      <c r="E721" s="97">
        <f t="shared" ref="E721:I721" si="150">E91</f>
        <v>0</v>
      </c>
      <c r="F721" s="97">
        <f t="shared" si="150"/>
        <v>0</v>
      </c>
      <c r="G721" s="97">
        <f t="shared" si="150"/>
        <v>0</v>
      </c>
      <c r="H721" s="97">
        <f t="shared" si="150"/>
        <v>0</v>
      </c>
      <c r="I721" s="97">
        <f t="shared" si="150"/>
        <v>0</v>
      </c>
      <c r="J721" s="98">
        <f t="shared" si="147"/>
        <v>0</v>
      </c>
      <c r="K721" s="57"/>
      <c r="L721" s="57"/>
      <c r="M721" s="57"/>
      <c r="N721" s="57"/>
      <c r="O721" s="57"/>
      <c r="P721" s="57"/>
    </row>
    <row r="722" spans="1:16" ht="14.45" customHeight="1" x14ac:dyDescent="0.25">
      <c r="A722" s="173"/>
      <c r="B722" s="174"/>
      <c r="C722" s="138" t="s">
        <v>294</v>
      </c>
      <c r="D722" s="96" t="s">
        <v>6</v>
      </c>
      <c r="E722" s="97">
        <f>SUM(E723:E726)</f>
        <v>0</v>
      </c>
      <c r="F722" s="98">
        <f>SUM(F723:F726)</f>
        <v>60</v>
      </c>
      <c r="G722" s="97">
        <f>SUM(G723:G726)</f>
        <v>100</v>
      </c>
      <c r="H722" s="97">
        <f>SUM(H723:H726)</f>
        <v>100</v>
      </c>
      <c r="I722" s="97">
        <f>SUM(I723:I726)</f>
        <v>100</v>
      </c>
      <c r="J722" s="98">
        <f t="shared" ref="J722:J726" si="151">E722+F722+G722+H722+I722</f>
        <v>360</v>
      </c>
      <c r="K722" s="57"/>
      <c r="L722" s="57"/>
      <c r="M722" s="57"/>
      <c r="N722" s="57"/>
      <c r="O722" s="57"/>
      <c r="P722" s="57"/>
    </row>
    <row r="723" spans="1:16" ht="14.45" customHeight="1" x14ac:dyDescent="0.25">
      <c r="A723" s="173"/>
      <c r="B723" s="174"/>
      <c r="C723" s="138"/>
      <c r="D723" s="96" t="s">
        <v>180</v>
      </c>
      <c r="E723" s="97">
        <f>E93</f>
        <v>0</v>
      </c>
      <c r="F723" s="97">
        <f>F93</f>
        <v>60</v>
      </c>
      <c r="G723" s="97">
        <f>G93</f>
        <v>100</v>
      </c>
      <c r="H723" s="97">
        <f>H93</f>
        <v>100</v>
      </c>
      <c r="I723" s="97">
        <f>I93</f>
        <v>100</v>
      </c>
      <c r="J723" s="98">
        <f t="shared" si="151"/>
        <v>360</v>
      </c>
      <c r="K723" s="57"/>
      <c r="L723" s="57"/>
      <c r="M723" s="57"/>
      <c r="N723" s="57"/>
      <c r="O723" s="57"/>
      <c r="P723" s="57"/>
    </row>
    <row r="724" spans="1:16" ht="14.45" customHeight="1" x14ac:dyDescent="0.25">
      <c r="A724" s="173"/>
      <c r="B724" s="174"/>
      <c r="C724" s="138"/>
      <c r="D724" s="96" t="s">
        <v>7</v>
      </c>
      <c r="E724" s="97">
        <f t="shared" ref="E724:I724" si="152">E94</f>
        <v>0</v>
      </c>
      <c r="F724" s="97">
        <f t="shared" si="152"/>
        <v>0</v>
      </c>
      <c r="G724" s="97">
        <f t="shared" si="152"/>
        <v>0</v>
      </c>
      <c r="H724" s="97">
        <f t="shared" si="152"/>
        <v>0</v>
      </c>
      <c r="I724" s="97">
        <f t="shared" si="152"/>
        <v>0</v>
      </c>
      <c r="J724" s="98">
        <f t="shared" si="151"/>
        <v>0</v>
      </c>
      <c r="K724" s="57"/>
      <c r="L724" s="61"/>
      <c r="M724" s="57"/>
      <c r="N724" s="57"/>
      <c r="O724" s="57"/>
      <c r="P724" s="57"/>
    </row>
    <row r="725" spans="1:16" ht="15.75" x14ac:dyDescent="0.25">
      <c r="A725" s="173"/>
      <c r="B725" s="174"/>
      <c r="C725" s="138"/>
      <c r="D725" s="96" t="s">
        <v>8</v>
      </c>
      <c r="E725" s="97">
        <f t="shared" ref="E725:I725" si="153">E95</f>
        <v>0</v>
      </c>
      <c r="F725" s="97">
        <f t="shared" si="153"/>
        <v>0</v>
      </c>
      <c r="G725" s="97">
        <f t="shared" si="153"/>
        <v>0</v>
      </c>
      <c r="H725" s="97">
        <f t="shared" si="153"/>
        <v>0</v>
      </c>
      <c r="I725" s="97">
        <f t="shared" si="153"/>
        <v>0</v>
      </c>
      <c r="J725" s="98">
        <f t="shared" si="151"/>
        <v>0</v>
      </c>
      <c r="K725" s="57"/>
      <c r="L725" s="57"/>
      <c r="M725" s="57"/>
      <c r="N725" s="57"/>
      <c r="O725" s="57"/>
      <c r="P725" s="57"/>
    </row>
    <row r="726" spans="1:16" ht="15.75" x14ac:dyDescent="0.25">
      <c r="A726" s="173"/>
      <c r="B726" s="174"/>
      <c r="C726" s="138"/>
      <c r="D726" s="96" t="s">
        <v>9</v>
      </c>
      <c r="E726" s="97">
        <f t="shared" ref="E726:I726" si="154">E96</f>
        <v>0</v>
      </c>
      <c r="F726" s="97">
        <f t="shared" si="154"/>
        <v>0</v>
      </c>
      <c r="G726" s="97">
        <f t="shared" si="154"/>
        <v>0</v>
      </c>
      <c r="H726" s="97">
        <f t="shared" si="154"/>
        <v>0</v>
      </c>
      <c r="I726" s="97">
        <f t="shared" si="154"/>
        <v>0</v>
      </c>
      <c r="J726" s="98">
        <f t="shared" si="151"/>
        <v>0</v>
      </c>
      <c r="K726" s="57"/>
      <c r="L726" s="57"/>
      <c r="M726" s="57"/>
      <c r="N726" s="57"/>
      <c r="O726" s="57"/>
      <c r="P726" s="57"/>
    </row>
    <row r="727" spans="1:16" ht="14.45" customHeight="1" x14ac:dyDescent="0.25">
      <c r="A727" s="173"/>
      <c r="B727" s="174"/>
      <c r="C727" s="138" t="s">
        <v>295</v>
      </c>
      <c r="D727" s="96" t="s">
        <v>6</v>
      </c>
      <c r="E727" s="97">
        <f>SUM(E728:E731)</f>
        <v>0</v>
      </c>
      <c r="F727" s="98">
        <f>SUM(F728:F731)</f>
        <v>25</v>
      </c>
      <c r="G727" s="97">
        <f>SUM(G728:G731)</f>
        <v>5</v>
      </c>
      <c r="H727" s="97">
        <f>SUM(H728:H731)</f>
        <v>5</v>
      </c>
      <c r="I727" s="97">
        <f>SUM(I728:I731)</f>
        <v>5</v>
      </c>
      <c r="J727" s="98">
        <f t="shared" ref="J727:J731" si="155">E727+F727+G727+H727+I727</f>
        <v>40</v>
      </c>
      <c r="K727" s="57"/>
      <c r="L727" s="57"/>
      <c r="M727" s="57"/>
      <c r="N727" s="57"/>
      <c r="O727" s="57"/>
      <c r="P727" s="57"/>
    </row>
    <row r="728" spans="1:16" ht="14.45" customHeight="1" x14ac:dyDescent="0.25">
      <c r="A728" s="173"/>
      <c r="B728" s="174"/>
      <c r="C728" s="138"/>
      <c r="D728" s="96" t="s">
        <v>180</v>
      </c>
      <c r="E728" s="97">
        <f>E98</f>
        <v>0</v>
      </c>
      <c r="F728" s="97">
        <f>F98</f>
        <v>25</v>
      </c>
      <c r="G728" s="97">
        <f>G98</f>
        <v>5</v>
      </c>
      <c r="H728" s="97">
        <f>H98</f>
        <v>5</v>
      </c>
      <c r="I728" s="97">
        <f>I98</f>
        <v>5</v>
      </c>
      <c r="J728" s="98">
        <f t="shared" si="155"/>
        <v>40</v>
      </c>
      <c r="K728" s="57"/>
      <c r="L728" s="57"/>
      <c r="M728" s="57"/>
      <c r="N728" s="57"/>
      <c r="O728" s="57"/>
      <c r="P728" s="57"/>
    </row>
    <row r="729" spans="1:16" ht="14.45" customHeight="1" x14ac:dyDescent="0.25">
      <c r="A729" s="173"/>
      <c r="B729" s="174"/>
      <c r="C729" s="138"/>
      <c r="D729" s="96" t="s">
        <v>7</v>
      </c>
      <c r="E729" s="97">
        <f t="shared" ref="E729:I729" si="156">E99</f>
        <v>0</v>
      </c>
      <c r="F729" s="97">
        <f t="shared" si="156"/>
        <v>0</v>
      </c>
      <c r="G729" s="97">
        <f t="shared" si="156"/>
        <v>0</v>
      </c>
      <c r="H729" s="97">
        <f t="shared" si="156"/>
        <v>0</v>
      </c>
      <c r="I729" s="97">
        <f t="shared" si="156"/>
        <v>0</v>
      </c>
      <c r="J729" s="98">
        <f t="shared" si="155"/>
        <v>0</v>
      </c>
      <c r="K729" s="57"/>
      <c r="L729" s="61"/>
      <c r="M729" s="57"/>
      <c r="N729" s="57"/>
      <c r="O729" s="57"/>
      <c r="P729" s="57"/>
    </row>
    <row r="730" spans="1:16" ht="15.75" x14ac:dyDescent="0.25">
      <c r="A730" s="173"/>
      <c r="B730" s="174"/>
      <c r="C730" s="138"/>
      <c r="D730" s="96" t="s">
        <v>8</v>
      </c>
      <c r="E730" s="97">
        <f t="shared" ref="E730:I730" si="157">E100</f>
        <v>0</v>
      </c>
      <c r="F730" s="97">
        <f t="shared" si="157"/>
        <v>0</v>
      </c>
      <c r="G730" s="97">
        <f t="shared" si="157"/>
        <v>0</v>
      </c>
      <c r="H730" s="97">
        <f t="shared" si="157"/>
        <v>0</v>
      </c>
      <c r="I730" s="97">
        <f t="shared" si="157"/>
        <v>0</v>
      </c>
      <c r="J730" s="98">
        <f t="shared" si="155"/>
        <v>0</v>
      </c>
      <c r="K730" s="57"/>
      <c r="L730" s="57"/>
      <c r="M730" s="57"/>
      <c r="N730" s="57"/>
      <c r="O730" s="57"/>
      <c r="P730" s="57"/>
    </row>
    <row r="731" spans="1:16" ht="15.75" x14ac:dyDescent="0.25">
      <c r="A731" s="173"/>
      <c r="B731" s="174"/>
      <c r="C731" s="138"/>
      <c r="D731" s="96" t="s">
        <v>9</v>
      </c>
      <c r="E731" s="97">
        <f t="shared" ref="E731:I731" si="158">E101</f>
        <v>0</v>
      </c>
      <c r="F731" s="97">
        <f t="shared" si="158"/>
        <v>0</v>
      </c>
      <c r="G731" s="97">
        <f t="shared" si="158"/>
        <v>0</v>
      </c>
      <c r="H731" s="97">
        <f t="shared" si="158"/>
        <v>0</v>
      </c>
      <c r="I731" s="97">
        <f t="shared" si="158"/>
        <v>0</v>
      </c>
      <c r="J731" s="98">
        <f t="shared" si="155"/>
        <v>0</v>
      </c>
      <c r="K731" s="57"/>
      <c r="L731" s="57"/>
      <c r="M731" s="57"/>
      <c r="N731" s="57"/>
      <c r="O731" s="57"/>
      <c r="P731" s="57"/>
    </row>
    <row r="732" spans="1:16" ht="14.45" customHeight="1" x14ac:dyDescent="0.25">
      <c r="A732" s="173"/>
      <c r="B732" s="174"/>
      <c r="C732" s="138" t="s">
        <v>296</v>
      </c>
      <c r="D732" s="96" t="s">
        <v>6</v>
      </c>
      <c r="E732" s="97">
        <f>SUM(E733:E736)</f>
        <v>0</v>
      </c>
      <c r="F732" s="98">
        <f>SUM(F733:F736)</f>
        <v>55</v>
      </c>
      <c r="G732" s="97">
        <f>SUM(G733:G736)</f>
        <v>55</v>
      </c>
      <c r="H732" s="97">
        <f>SUM(H733:H736)</f>
        <v>55</v>
      </c>
      <c r="I732" s="97">
        <f>SUM(I733:I736)</f>
        <v>55</v>
      </c>
      <c r="J732" s="98">
        <f t="shared" ref="J732:J736" si="159">E732+F732+G732+H732+I732</f>
        <v>220</v>
      </c>
      <c r="K732" s="57"/>
      <c r="L732" s="57"/>
      <c r="M732" s="57"/>
      <c r="N732" s="57"/>
      <c r="O732" s="57"/>
      <c r="P732" s="57"/>
    </row>
    <row r="733" spans="1:16" ht="14.45" customHeight="1" x14ac:dyDescent="0.25">
      <c r="A733" s="173"/>
      <c r="B733" s="174"/>
      <c r="C733" s="138"/>
      <c r="D733" s="96" t="s">
        <v>180</v>
      </c>
      <c r="E733" s="97">
        <f>E103</f>
        <v>0</v>
      </c>
      <c r="F733" s="97">
        <f>F103</f>
        <v>55</v>
      </c>
      <c r="G733" s="97">
        <f>G103</f>
        <v>55</v>
      </c>
      <c r="H733" s="97">
        <f>H103</f>
        <v>55</v>
      </c>
      <c r="I733" s="97">
        <f>I103</f>
        <v>55</v>
      </c>
      <c r="J733" s="98">
        <f t="shared" si="159"/>
        <v>220</v>
      </c>
      <c r="K733" s="57"/>
      <c r="L733" s="57"/>
      <c r="M733" s="57"/>
      <c r="N733" s="57"/>
      <c r="O733" s="57"/>
      <c r="P733" s="57"/>
    </row>
    <row r="734" spans="1:16" ht="14.45" customHeight="1" x14ac:dyDescent="0.25">
      <c r="A734" s="173"/>
      <c r="B734" s="174"/>
      <c r="C734" s="138"/>
      <c r="D734" s="96" t="s">
        <v>7</v>
      </c>
      <c r="E734" s="97">
        <f t="shared" ref="E734:I734" si="160">E104</f>
        <v>0</v>
      </c>
      <c r="F734" s="97">
        <f t="shared" si="160"/>
        <v>0</v>
      </c>
      <c r="G734" s="97">
        <f t="shared" si="160"/>
        <v>0</v>
      </c>
      <c r="H734" s="97">
        <f t="shared" si="160"/>
        <v>0</v>
      </c>
      <c r="I734" s="97">
        <f t="shared" si="160"/>
        <v>0</v>
      </c>
      <c r="J734" s="98">
        <f t="shared" si="159"/>
        <v>0</v>
      </c>
      <c r="K734" s="57"/>
      <c r="L734" s="61"/>
      <c r="M734" s="57"/>
      <c r="N734" s="57"/>
      <c r="O734" s="57"/>
      <c r="P734" s="57"/>
    </row>
    <row r="735" spans="1:16" ht="15.75" x14ac:dyDescent="0.25">
      <c r="A735" s="173"/>
      <c r="B735" s="174"/>
      <c r="C735" s="138"/>
      <c r="D735" s="96" t="s">
        <v>8</v>
      </c>
      <c r="E735" s="97">
        <f t="shared" ref="E735:I735" si="161">E105</f>
        <v>0</v>
      </c>
      <c r="F735" s="97">
        <f t="shared" si="161"/>
        <v>0</v>
      </c>
      <c r="G735" s="97">
        <f t="shared" si="161"/>
        <v>0</v>
      </c>
      <c r="H735" s="97">
        <f t="shared" si="161"/>
        <v>0</v>
      </c>
      <c r="I735" s="97">
        <f t="shared" si="161"/>
        <v>0</v>
      </c>
      <c r="J735" s="98">
        <f t="shared" si="159"/>
        <v>0</v>
      </c>
      <c r="K735" s="57"/>
      <c r="L735" s="57"/>
      <c r="M735" s="57"/>
      <c r="N735" s="57"/>
      <c r="O735" s="57"/>
      <c r="P735" s="57"/>
    </row>
    <row r="736" spans="1:16" ht="15.75" x14ac:dyDescent="0.25">
      <c r="A736" s="173"/>
      <c r="B736" s="174"/>
      <c r="C736" s="138"/>
      <c r="D736" s="96" t="s">
        <v>9</v>
      </c>
      <c r="E736" s="97">
        <f t="shared" ref="E736:I736" si="162">E106</f>
        <v>0</v>
      </c>
      <c r="F736" s="97">
        <f t="shared" si="162"/>
        <v>0</v>
      </c>
      <c r="G736" s="97">
        <f t="shared" si="162"/>
        <v>0</v>
      </c>
      <c r="H736" s="97">
        <f t="shared" si="162"/>
        <v>0</v>
      </c>
      <c r="I736" s="97">
        <f t="shared" si="162"/>
        <v>0</v>
      </c>
      <c r="J736" s="98">
        <f t="shared" si="159"/>
        <v>0</v>
      </c>
      <c r="K736" s="57"/>
      <c r="L736" s="57"/>
      <c r="M736" s="57"/>
      <c r="N736" s="57"/>
      <c r="O736" s="57"/>
      <c r="P736" s="57"/>
    </row>
    <row r="737" spans="1:16" ht="14.45" customHeight="1" x14ac:dyDescent="0.25">
      <c r="A737" s="173"/>
      <c r="B737" s="174"/>
      <c r="C737" s="138" t="s">
        <v>297</v>
      </c>
      <c r="D737" s="96" t="s">
        <v>6</v>
      </c>
      <c r="E737" s="97">
        <f>SUM(E738:E741)</f>
        <v>0</v>
      </c>
      <c r="F737" s="98">
        <f>SUM(F738:F741)</f>
        <v>30</v>
      </c>
      <c r="G737" s="97">
        <f>SUM(G738:G741)</f>
        <v>30</v>
      </c>
      <c r="H737" s="97">
        <f>SUM(H738:H741)</f>
        <v>30</v>
      </c>
      <c r="I737" s="97">
        <f>SUM(I738:I741)</f>
        <v>30</v>
      </c>
      <c r="J737" s="98">
        <f t="shared" ref="J737:J741" si="163">E737+F737+G737+H737+I737</f>
        <v>120</v>
      </c>
      <c r="K737" s="57"/>
      <c r="L737" s="57"/>
      <c r="M737" s="57"/>
      <c r="N737" s="57"/>
      <c r="O737" s="57"/>
      <c r="P737" s="57"/>
    </row>
    <row r="738" spans="1:16" ht="14.45" customHeight="1" x14ac:dyDescent="0.25">
      <c r="A738" s="173"/>
      <c r="B738" s="174"/>
      <c r="C738" s="138"/>
      <c r="D738" s="96" t="s">
        <v>180</v>
      </c>
      <c r="E738" s="97">
        <f>E108</f>
        <v>0</v>
      </c>
      <c r="F738" s="97">
        <f>F108</f>
        <v>30</v>
      </c>
      <c r="G738" s="97">
        <f>G108</f>
        <v>30</v>
      </c>
      <c r="H738" s="97">
        <f>H108</f>
        <v>30</v>
      </c>
      <c r="I738" s="97">
        <f>I108</f>
        <v>30</v>
      </c>
      <c r="J738" s="98">
        <f t="shared" si="163"/>
        <v>120</v>
      </c>
      <c r="K738" s="57"/>
      <c r="L738" s="57"/>
      <c r="M738" s="57"/>
      <c r="N738" s="57"/>
      <c r="O738" s="57"/>
      <c r="P738" s="57"/>
    </row>
    <row r="739" spans="1:16" ht="14.45" customHeight="1" x14ac:dyDescent="0.25">
      <c r="A739" s="173"/>
      <c r="B739" s="174"/>
      <c r="C739" s="138"/>
      <c r="D739" s="96" t="s">
        <v>7</v>
      </c>
      <c r="E739" s="97">
        <f t="shared" ref="E739:I739" si="164">E109</f>
        <v>0</v>
      </c>
      <c r="F739" s="97">
        <f t="shared" si="164"/>
        <v>0</v>
      </c>
      <c r="G739" s="97">
        <f t="shared" si="164"/>
        <v>0</v>
      </c>
      <c r="H739" s="97">
        <f t="shared" si="164"/>
        <v>0</v>
      </c>
      <c r="I739" s="97">
        <f t="shared" si="164"/>
        <v>0</v>
      </c>
      <c r="J739" s="98">
        <f t="shared" si="163"/>
        <v>0</v>
      </c>
      <c r="K739" s="57"/>
      <c r="L739" s="61"/>
      <c r="M739" s="57"/>
      <c r="N739" s="57"/>
      <c r="O739" s="57"/>
      <c r="P739" s="57"/>
    </row>
    <row r="740" spans="1:16" ht="15.75" x14ac:dyDescent="0.25">
      <c r="A740" s="173"/>
      <c r="B740" s="174"/>
      <c r="C740" s="138"/>
      <c r="D740" s="96" t="s">
        <v>8</v>
      </c>
      <c r="E740" s="97">
        <f t="shared" ref="E740:I740" si="165">E110</f>
        <v>0</v>
      </c>
      <c r="F740" s="97">
        <f t="shared" si="165"/>
        <v>0</v>
      </c>
      <c r="G740" s="97">
        <f t="shared" si="165"/>
        <v>0</v>
      </c>
      <c r="H740" s="97">
        <f t="shared" si="165"/>
        <v>0</v>
      </c>
      <c r="I740" s="97">
        <f t="shared" si="165"/>
        <v>0</v>
      </c>
      <c r="J740" s="98">
        <f t="shared" si="163"/>
        <v>0</v>
      </c>
      <c r="K740" s="57"/>
      <c r="L740" s="57"/>
      <c r="M740" s="57"/>
      <c r="N740" s="57"/>
      <c r="O740" s="57"/>
      <c r="P740" s="57"/>
    </row>
    <row r="741" spans="1:16" ht="15.75" x14ac:dyDescent="0.25">
      <c r="A741" s="173"/>
      <c r="B741" s="174"/>
      <c r="C741" s="138"/>
      <c r="D741" s="96" t="s">
        <v>9</v>
      </c>
      <c r="E741" s="97">
        <f t="shared" ref="E741:I741" si="166">E111</f>
        <v>0</v>
      </c>
      <c r="F741" s="97">
        <f t="shared" si="166"/>
        <v>0</v>
      </c>
      <c r="G741" s="97">
        <f t="shared" si="166"/>
        <v>0</v>
      </c>
      <c r="H741" s="97">
        <f t="shared" si="166"/>
        <v>0</v>
      </c>
      <c r="I741" s="97">
        <f t="shared" si="166"/>
        <v>0</v>
      </c>
      <c r="J741" s="98">
        <f t="shared" si="163"/>
        <v>0</v>
      </c>
      <c r="K741" s="57"/>
      <c r="L741" s="57"/>
      <c r="M741" s="57"/>
      <c r="N741" s="57"/>
      <c r="O741" s="57"/>
      <c r="P741" s="57"/>
    </row>
    <row r="742" spans="1:16" ht="14.45" customHeight="1" x14ac:dyDescent="0.25">
      <c r="A742" s="173"/>
      <c r="B742" s="174"/>
      <c r="C742" s="138" t="s">
        <v>298</v>
      </c>
      <c r="D742" s="96" t="s">
        <v>6</v>
      </c>
      <c r="E742" s="97">
        <f>SUM(E743:E746)</f>
        <v>0</v>
      </c>
      <c r="F742" s="98">
        <f>SUM(F743:F746)</f>
        <v>200</v>
      </c>
      <c r="G742" s="97">
        <f>SUM(G743:G746)</f>
        <v>200</v>
      </c>
      <c r="H742" s="97">
        <f>SUM(H743:H746)</f>
        <v>200</v>
      </c>
      <c r="I742" s="97">
        <f>SUM(I743:I746)</f>
        <v>200</v>
      </c>
      <c r="J742" s="98">
        <f t="shared" ref="J742:J746" si="167">E742+F742+G742+H742+I742</f>
        <v>800</v>
      </c>
      <c r="K742" s="57"/>
      <c r="L742" s="57"/>
      <c r="M742" s="57"/>
      <c r="N742" s="57"/>
      <c r="O742" s="57"/>
      <c r="P742" s="57"/>
    </row>
    <row r="743" spans="1:16" ht="14.45" customHeight="1" x14ac:dyDescent="0.25">
      <c r="A743" s="173"/>
      <c r="B743" s="174"/>
      <c r="C743" s="138"/>
      <c r="D743" s="96" t="s">
        <v>180</v>
      </c>
      <c r="E743" s="97">
        <f>E113</f>
        <v>0</v>
      </c>
      <c r="F743" s="97">
        <f>F113</f>
        <v>200</v>
      </c>
      <c r="G743" s="97">
        <f>G113</f>
        <v>200</v>
      </c>
      <c r="H743" s="97">
        <f>H113</f>
        <v>200</v>
      </c>
      <c r="I743" s="97">
        <f>I113</f>
        <v>200</v>
      </c>
      <c r="J743" s="98">
        <f t="shared" si="167"/>
        <v>800</v>
      </c>
      <c r="K743" s="57"/>
      <c r="L743" s="57"/>
      <c r="M743" s="57"/>
      <c r="N743" s="57"/>
      <c r="O743" s="57"/>
      <c r="P743" s="57"/>
    </row>
    <row r="744" spans="1:16" ht="14.45" customHeight="1" x14ac:dyDescent="0.25">
      <c r="A744" s="173"/>
      <c r="B744" s="174"/>
      <c r="C744" s="138"/>
      <c r="D744" s="96" t="s">
        <v>7</v>
      </c>
      <c r="E744" s="97">
        <f t="shared" ref="E744:I744" si="168">E114</f>
        <v>0</v>
      </c>
      <c r="F744" s="97">
        <f t="shared" si="168"/>
        <v>0</v>
      </c>
      <c r="G744" s="97">
        <f t="shared" si="168"/>
        <v>0</v>
      </c>
      <c r="H744" s="97">
        <f t="shared" si="168"/>
        <v>0</v>
      </c>
      <c r="I744" s="97">
        <f t="shared" si="168"/>
        <v>0</v>
      </c>
      <c r="J744" s="98">
        <f t="shared" si="167"/>
        <v>0</v>
      </c>
      <c r="K744" s="57"/>
      <c r="L744" s="61"/>
      <c r="M744" s="57"/>
      <c r="N744" s="57"/>
      <c r="O744" s="57"/>
      <c r="P744" s="57"/>
    </row>
    <row r="745" spans="1:16" ht="15.75" x14ac:dyDescent="0.25">
      <c r="A745" s="173"/>
      <c r="B745" s="174"/>
      <c r="C745" s="138"/>
      <c r="D745" s="96" t="s">
        <v>8</v>
      </c>
      <c r="E745" s="97">
        <f t="shared" ref="E745:I745" si="169">E115</f>
        <v>0</v>
      </c>
      <c r="F745" s="97">
        <f t="shared" si="169"/>
        <v>0</v>
      </c>
      <c r="G745" s="97">
        <f t="shared" si="169"/>
        <v>0</v>
      </c>
      <c r="H745" s="97">
        <f t="shared" si="169"/>
        <v>0</v>
      </c>
      <c r="I745" s="97">
        <f t="shared" si="169"/>
        <v>0</v>
      </c>
      <c r="J745" s="98">
        <f t="shared" si="167"/>
        <v>0</v>
      </c>
      <c r="K745" s="57"/>
      <c r="L745" s="57"/>
      <c r="M745" s="57"/>
      <c r="N745" s="57"/>
      <c r="O745" s="57"/>
      <c r="P745" s="57"/>
    </row>
    <row r="746" spans="1:16" ht="15.75" x14ac:dyDescent="0.25">
      <c r="A746" s="173"/>
      <c r="B746" s="174"/>
      <c r="C746" s="138"/>
      <c r="D746" s="96" t="s">
        <v>9</v>
      </c>
      <c r="E746" s="97">
        <f t="shared" ref="E746:I746" si="170">E116</f>
        <v>0</v>
      </c>
      <c r="F746" s="97">
        <f t="shared" si="170"/>
        <v>0</v>
      </c>
      <c r="G746" s="97">
        <f t="shared" si="170"/>
        <v>0</v>
      </c>
      <c r="H746" s="97">
        <f t="shared" si="170"/>
        <v>0</v>
      </c>
      <c r="I746" s="97">
        <f t="shared" si="170"/>
        <v>0</v>
      </c>
      <c r="J746" s="98">
        <f t="shared" si="167"/>
        <v>0</v>
      </c>
      <c r="K746" s="57"/>
      <c r="L746" s="57"/>
      <c r="M746" s="57"/>
      <c r="N746" s="57"/>
      <c r="O746" s="57"/>
      <c r="P746" s="57"/>
    </row>
    <row r="747" spans="1:16" ht="14.45" customHeight="1" x14ac:dyDescent="0.25">
      <c r="A747" s="173"/>
      <c r="B747" s="174"/>
      <c r="C747" s="138" t="s">
        <v>299</v>
      </c>
      <c r="D747" s="96" t="s">
        <v>6</v>
      </c>
      <c r="E747" s="97">
        <f>SUM(E748:E751)</f>
        <v>0</v>
      </c>
      <c r="F747" s="98">
        <f>SUM(F748:F751)</f>
        <v>28</v>
      </c>
      <c r="G747" s="97">
        <f>SUM(G748:G751)</f>
        <v>28</v>
      </c>
      <c r="H747" s="97">
        <f>SUM(H748:H751)</f>
        <v>28</v>
      </c>
      <c r="I747" s="97">
        <f>SUM(I748:I751)</f>
        <v>28</v>
      </c>
      <c r="J747" s="98">
        <f t="shared" ref="J747:J751" si="171">E747+F747+G747+H747+I747</f>
        <v>112</v>
      </c>
      <c r="K747" s="57"/>
      <c r="L747" s="57"/>
      <c r="M747" s="57"/>
      <c r="N747" s="57"/>
      <c r="O747" s="57"/>
      <c r="P747" s="57"/>
    </row>
    <row r="748" spans="1:16" ht="14.45" customHeight="1" x14ac:dyDescent="0.25">
      <c r="A748" s="173"/>
      <c r="B748" s="174"/>
      <c r="C748" s="138"/>
      <c r="D748" s="96" t="s">
        <v>180</v>
      </c>
      <c r="E748" s="97">
        <f>E118</f>
        <v>0</v>
      </c>
      <c r="F748" s="97">
        <f>F118</f>
        <v>28</v>
      </c>
      <c r="G748" s="97">
        <f>G118</f>
        <v>28</v>
      </c>
      <c r="H748" s="97">
        <f>H118</f>
        <v>28</v>
      </c>
      <c r="I748" s="97">
        <f>I118</f>
        <v>28</v>
      </c>
      <c r="J748" s="98">
        <f t="shared" si="171"/>
        <v>112</v>
      </c>
      <c r="K748" s="57"/>
      <c r="L748" s="57"/>
      <c r="M748" s="57"/>
      <c r="N748" s="57"/>
      <c r="O748" s="57"/>
      <c r="P748" s="57"/>
    </row>
    <row r="749" spans="1:16" ht="14.45" customHeight="1" x14ac:dyDescent="0.25">
      <c r="A749" s="173"/>
      <c r="B749" s="174"/>
      <c r="C749" s="138"/>
      <c r="D749" s="96" t="s">
        <v>7</v>
      </c>
      <c r="E749" s="97">
        <f t="shared" ref="E749:I749" si="172">E119</f>
        <v>0</v>
      </c>
      <c r="F749" s="97">
        <f t="shared" si="172"/>
        <v>0</v>
      </c>
      <c r="G749" s="97">
        <f t="shared" si="172"/>
        <v>0</v>
      </c>
      <c r="H749" s="97">
        <f t="shared" si="172"/>
        <v>0</v>
      </c>
      <c r="I749" s="97">
        <f t="shared" si="172"/>
        <v>0</v>
      </c>
      <c r="J749" s="98">
        <f t="shared" si="171"/>
        <v>0</v>
      </c>
      <c r="K749" s="57"/>
      <c r="L749" s="61"/>
      <c r="M749" s="57"/>
      <c r="N749" s="57"/>
      <c r="O749" s="57"/>
      <c r="P749" s="57"/>
    </row>
    <row r="750" spans="1:16" ht="15.75" x14ac:dyDescent="0.25">
      <c r="A750" s="173"/>
      <c r="B750" s="174"/>
      <c r="C750" s="138"/>
      <c r="D750" s="96" t="s">
        <v>8</v>
      </c>
      <c r="E750" s="97">
        <f t="shared" ref="E750:I750" si="173">E120</f>
        <v>0</v>
      </c>
      <c r="F750" s="97">
        <f t="shared" si="173"/>
        <v>0</v>
      </c>
      <c r="G750" s="97">
        <f t="shared" si="173"/>
        <v>0</v>
      </c>
      <c r="H750" s="97">
        <f t="shared" si="173"/>
        <v>0</v>
      </c>
      <c r="I750" s="97">
        <f t="shared" si="173"/>
        <v>0</v>
      </c>
      <c r="J750" s="98">
        <f t="shared" si="171"/>
        <v>0</v>
      </c>
      <c r="K750" s="57"/>
      <c r="L750" s="57"/>
      <c r="M750" s="57"/>
      <c r="N750" s="57"/>
      <c r="O750" s="57"/>
      <c r="P750" s="57"/>
    </row>
    <row r="751" spans="1:16" ht="15.75" x14ac:dyDescent="0.25">
      <c r="A751" s="173"/>
      <c r="B751" s="174"/>
      <c r="C751" s="138"/>
      <c r="D751" s="96" t="s">
        <v>9</v>
      </c>
      <c r="E751" s="97">
        <f t="shared" ref="E751:I751" si="174">E121</f>
        <v>0</v>
      </c>
      <c r="F751" s="97">
        <f t="shared" si="174"/>
        <v>0</v>
      </c>
      <c r="G751" s="97">
        <f t="shared" si="174"/>
        <v>0</v>
      </c>
      <c r="H751" s="97">
        <f t="shared" si="174"/>
        <v>0</v>
      </c>
      <c r="I751" s="97">
        <f t="shared" si="174"/>
        <v>0</v>
      </c>
      <c r="J751" s="98">
        <f t="shared" si="171"/>
        <v>0</v>
      </c>
      <c r="K751" s="57"/>
      <c r="L751" s="57"/>
      <c r="M751" s="57"/>
      <c r="N751" s="57"/>
      <c r="O751" s="57"/>
      <c r="P751" s="57"/>
    </row>
    <row r="752" spans="1:16" ht="14.45" customHeight="1" x14ac:dyDescent="0.25">
      <c r="A752" s="173"/>
      <c r="B752" s="174"/>
      <c r="C752" s="156" t="s">
        <v>212</v>
      </c>
      <c r="D752" s="96" t="s">
        <v>6</v>
      </c>
      <c r="E752" s="97">
        <f>SUM(E753:E756)</f>
        <v>0</v>
      </c>
      <c r="F752" s="98">
        <f>SUM(F753:F756)</f>
        <v>0</v>
      </c>
      <c r="G752" s="97">
        <f>SUM(G753:G756)</f>
        <v>0</v>
      </c>
      <c r="H752" s="97">
        <f>SUM(H753:H756)</f>
        <v>0</v>
      </c>
      <c r="I752" s="97">
        <f>SUM(I753:I756)</f>
        <v>0</v>
      </c>
      <c r="J752" s="98">
        <f t="shared" ref="J752:J761" si="175">E752+F752+G752+H752+I752</f>
        <v>0</v>
      </c>
      <c r="K752" s="57"/>
      <c r="L752" s="57"/>
      <c r="M752" s="57"/>
      <c r="N752" s="57"/>
      <c r="O752" s="57"/>
      <c r="P752" s="57"/>
    </row>
    <row r="753" spans="1:16" ht="14.45" customHeight="1" x14ac:dyDescent="0.25">
      <c r="A753" s="173"/>
      <c r="B753" s="174"/>
      <c r="C753" s="156"/>
      <c r="D753" s="96" t="s">
        <v>180</v>
      </c>
      <c r="E753" s="97">
        <v>0</v>
      </c>
      <c r="F753" s="97">
        <v>0</v>
      </c>
      <c r="G753" s="97">
        <v>0</v>
      </c>
      <c r="H753" s="97">
        <v>0</v>
      </c>
      <c r="I753" s="97">
        <v>0</v>
      </c>
      <c r="J753" s="98">
        <f t="shared" si="175"/>
        <v>0</v>
      </c>
      <c r="K753" s="57"/>
      <c r="L753" s="57"/>
      <c r="M753" s="57"/>
      <c r="N753" s="57"/>
      <c r="O753" s="57"/>
      <c r="P753" s="57"/>
    </row>
    <row r="754" spans="1:16" ht="14.45" customHeight="1" x14ac:dyDescent="0.25">
      <c r="A754" s="173"/>
      <c r="B754" s="174"/>
      <c r="C754" s="156"/>
      <c r="D754" s="96" t="s">
        <v>7</v>
      </c>
      <c r="E754" s="97">
        <v>0</v>
      </c>
      <c r="F754" s="97">
        <v>0</v>
      </c>
      <c r="G754" s="97">
        <v>0</v>
      </c>
      <c r="H754" s="97">
        <v>0</v>
      </c>
      <c r="I754" s="97">
        <v>0</v>
      </c>
      <c r="J754" s="98">
        <f t="shared" si="175"/>
        <v>0</v>
      </c>
      <c r="K754" s="57"/>
      <c r="L754" s="61"/>
      <c r="M754" s="57"/>
      <c r="N754" s="57"/>
      <c r="O754" s="57"/>
      <c r="P754" s="57"/>
    </row>
    <row r="755" spans="1:16" ht="15.75" x14ac:dyDescent="0.25">
      <c r="A755" s="173"/>
      <c r="B755" s="174"/>
      <c r="C755" s="156"/>
      <c r="D755" s="96" t="s">
        <v>8</v>
      </c>
      <c r="E755" s="97">
        <v>0</v>
      </c>
      <c r="F755" s="97">
        <v>0</v>
      </c>
      <c r="G755" s="97">
        <v>0</v>
      </c>
      <c r="H755" s="97">
        <v>0</v>
      </c>
      <c r="I755" s="97">
        <v>0</v>
      </c>
      <c r="J755" s="98">
        <f t="shared" si="175"/>
        <v>0</v>
      </c>
      <c r="K755" s="57"/>
      <c r="L755" s="57"/>
      <c r="M755" s="57"/>
      <c r="N755" s="57"/>
      <c r="O755" s="57"/>
      <c r="P755" s="57"/>
    </row>
    <row r="756" spans="1:16" ht="247.5" customHeight="1" x14ac:dyDescent="0.25">
      <c r="A756" s="173"/>
      <c r="B756" s="174"/>
      <c r="C756" s="156"/>
      <c r="D756" s="96" t="s">
        <v>9</v>
      </c>
      <c r="E756" s="97">
        <v>0</v>
      </c>
      <c r="F756" s="97">
        <v>0</v>
      </c>
      <c r="G756" s="97">
        <v>0</v>
      </c>
      <c r="H756" s="97">
        <v>0</v>
      </c>
      <c r="I756" s="97">
        <v>0</v>
      </c>
      <c r="J756" s="98">
        <f t="shared" si="175"/>
        <v>0</v>
      </c>
      <c r="K756" s="57"/>
      <c r="L756" s="57"/>
      <c r="M756" s="57"/>
      <c r="N756" s="57"/>
      <c r="O756" s="57"/>
      <c r="P756" s="57"/>
    </row>
    <row r="757" spans="1:16" ht="15.75" x14ac:dyDescent="0.25">
      <c r="A757" s="173"/>
      <c r="B757" s="174"/>
      <c r="C757" s="138" t="s">
        <v>51</v>
      </c>
      <c r="D757" s="96" t="s">
        <v>6</v>
      </c>
      <c r="E757" s="97">
        <f>SUM(E758:E761)</f>
        <v>4289.9040000000005</v>
      </c>
      <c r="F757" s="98">
        <f>SUM(F758:F761)</f>
        <v>7874.741</v>
      </c>
      <c r="G757" s="97">
        <f>SUM(G758:G761)</f>
        <v>9767.1260000000002</v>
      </c>
      <c r="H757" s="97">
        <f>SUM(H758:H761)</f>
        <v>8576.1260000000002</v>
      </c>
      <c r="I757" s="97">
        <f>SUM(I758:I761)</f>
        <v>6591.1259999999993</v>
      </c>
      <c r="J757" s="98">
        <f t="shared" si="175"/>
        <v>37099.023000000001</v>
      </c>
      <c r="K757" s="57"/>
      <c r="L757" s="57"/>
      <c r="M757" s="57"/>
      <c r="N757" s="57"/>
      <c r="O757" s="57"/>
      <c r="P757" s="57"/>
    </row>
    <row r="758" spans="1:16" ht="19.149999999999999" customHeight="1" x14ac:dyDescent="0.25">
      <c r="A758" s="173"/>
      <c r="B758" s="174"/>
      <c r="C758" s="138"/>
      <c r="D758" s="96" t="s">
        <v>180</v>
      </c>
      <c r="E758" s="97">
        <f>E693+E698+E703++E708+E713+E753</f>
        <v>2398.1040000000003</v>
      </c>
      <c r="F758" s="97">
        <f>F693+F698+F703++F708+F713+F718+F723+F728+F733+F738+F743+F748+F753</f>
        <v>5547.9409999999998</v>
      </c>
      <c r="G758" s="97">
        <f t="shared" ref="G758:I758" si="176">G693+G698+G703++G708+G713+G718+G723+G728+G733+G738+G743+G748+G753</f>
        <v>6342.4259999999995</v>
      </c>
      <c r="H758" s="97">
        <f t="shared" si="176"/>
        <v>5746.9259999999995</v>
      </c>
      <c r="I758" s="97">
        <f t="shared" si="176"/>
        <v>4754.4259999999995</v>
      </c>
      <c r="J758" s="98">
        <f t="shared" si="175"/>
        <v>24789.822999999997</v>
      </c>
      <c r="K758" s="57"/>
      <c r="L758" s="57"/>
      <c r="M758" s="57"/>
      <c r="N758" s="57"/>
      <c r="O758" s="57"/>
      <c r="P758" s="57"/>
    </row>
    <row r="759" spans="1:16" ht="15.75" x14ac:dyDescent="0.25">
      <c r="A759" s="173"/>
      <c r="B759" s="174"/>
      <c r="C759" s="138"/>
      <c r="D759" s="96" t="s">
        <v>7</v>
      </c>
      <c r="E759" s="97">
        <f>E694+E699+E704++E709+E714+E754</f>
        <v>0</v>
      </c>
      <c r="F759" s="97">
        <f t="shared" ref="F759:I761" si="177">F694+F699+F704++F709+F714+F754</f>
        <v>0</v>
      </c>
      <c r="G759" s="97">
        <f t="shared" si="177"/>
        <v>0</v>
      </c>
      <c r="H759" s="97">
        <f t="shared" si="177"/>
        <v>0</v>
      </c>
      <c r="I759" s="97">
        <f t="shared" si="177"/>
        <v>0</v>
      </c>
      <c r="J759" s="98">
        <f t="shared" si="175"/>
        <v>0</v>
      </c>
      <c r="K759" s="57"/>
      <c r="L759" s="57"/>
      <c r="M759" s="57"/>
      <c r="N759" s="57"/>
      <c r="O759" s="57"/>
      <c r="P759" s="57"/>
    </row>
    <row r="760" spans="1:16" ht="15.75" x14ac:dyDescent="0.25">
      <c r="A760" s="173"/>
      <c r="B760" s="174"/>
      <c r="C760" s="138"/>
      <c r="D760" s="96" t="s">
        <v>8</v>
      </c>
      <c r="E760" s="97">
        <f>E695+E700+E705++E710+E715+E755</f>
        <v>1891.8</v>
      </c>
      <c r="F760" s="97">
        <f t="shared" si="177"/>
        <v>2326.8000000000002</v>
      </c>
      <c r="G760" s="97">
        <f t="shared" si="177"/>
        <v>3424.7</v>
      </c>
      <c r="H760" s="97">
        <f t="shared" si="177"/>
        <v>2829.2</v>
      </c>
      <c r="I760" s="97">
        <f t="shared" si="177"/>
        <v>1836.6999999999998</v>
      </c>
      <c r="J760" s="98">
        <f t="shared" si="175"/>
        <v>12309.2</v>
      </c>
      <c r="K760" s="57"/>
      <c r="L760" s="57"/>
      <c r="M760" s="57"/>
      <c r="N760" s="57"/>
      <c r="O760" s="57"/>
      <c r="P760" s="57"/>
    </row>
    <row r="761" spans="1:16" ht="15.75" x14ac:dyDescent="0.25">
      <c r="A761" s="175"/>
      <c r="B761" s="176"/>
      <c r="C761" s="138"/>
      <c r="D761" s="96" t="s">
        <v>9</v>
      </c>
      <c r="E761" s="97">
        <f>E696+E701+E706++E711+E716+E756</f>
        <v>0</v>
      </c>
      <c r="F761" s="97">
        <f t="shared" si="177"/>
        <v>0</v>
      </c>
      <c r="G761" s="97">
        <f t="shared" si="177"/>
        <v>0</v>
      </c>
      <c r="H761" s="97">
        <f t="shared" si="177"/>
        <v>0</v>
      </c>
      <c r="I761" s="97">
        <f t="shared" si="177"/>
        <v>0</v>
      </c>
      <c r="J761" s="98">
        <f t="shared" si="175"/>
        <v>0</v>
      </c>
      <c r="K761" s="57"/>
      <c r="L761" s="57"/>
      <c r="M761" s="57"/>
      <c r="N761" s="57"/>
      <c r="O761" s="57"/>
      <c r="P761" s="57"/>
    </row>
    <row r="762" spans="1:16" s="3" customFormat="1" ht="15.75" x14ac:dyDescent="0.25">
      <c r="A762" s="138" t="s">
        <v>158</v>
      </c>
      <c r="B762" s="138"/>
      <c r="C762" s="138"/>
      <c r="D762" s="138"/>
      <c r="E762" s="138"/>
      <c r="F762" s="138"/>
      <c r="G762" s="138"/>
      <c r="H762" s="138"/>
      <c r="I762" s="138"/>
      <c r="J762" s="138"/>
      <c r="K762" s="62"/>
      <c r="L762" s="62"/>
      <c r="M762" s="62"/>
      <c r="N762" s="62"/>
      <c r="O762" s="62"/>
      <c r="P762" s="62"/>
    </row>
    <row r="763" spans="1:16" ht="15.75" customHeight="1" outlineLevel="2" x14ac:dyDescent="0.25">
      <c r="A763" s="132" t="s">
        <v>13</v>
      </c>
      <c r="B763" s="132" t="s">
        <v>12</v>
      </c>
      <c r="C763" s="135" t="s">
        <v>201</v>
      </c>
      <c r="D763" s="86" t="s">
        <v>6</v>
      </c>
      <c r="E763" s="99">
        <f>SUM(E764:E767)</f>
        <v>7968.64707</v>
      </c>
      <c r="F763" s="99">
        <f>SUM(F764:F767)</f>
        <v>947.92</v>
      </c>
      <c r="G763" s="99">
        <f>SUM(G764:G767)</f>
        <v>0</v>
      </c>
      <c r="H763" s="99">
        <f>SUM(H764:H767)</f>
        <v>0</v>
      </c>
      <c r="I763" s="99">
        <f>SUM(I764:I767)</f>
        <v>0</v>
      </c>
      <c r="J763" s="99">
        <f t="shared" ref="J763:J777" si="178">E763+F763+G763+H763+I763</f>
        <v>8916.5670699999991</v>
      </c>
      <c r="K763" s="53"/>
      <c r="L763" s="57"/>
      <c r="M763" s="57"/>
      <c r="N763" s="57"/>
      <c r="O763" s="57"/>
      <c r="P763" s="57"/>
    </row>
    <row r="764" spans="1:16" ht="15.75" outlineLevel="2" x14ac:dyDescent="0.25">
      <c r="A764" s="133"/>
      <c r="B764" s="133"/>
      <c r="C764" s="135"/>
      <c r="D764" s="86" t="s">
        <v>180</v>
      </c>
      <c r="E764" s="99">
        <f>E844</f>
        <v>7968.64707</v>
      </c>
      <c r="F764" s="99">
        <f>F844</f>
        <v>947.92</v>
      </c>
      <c r="G764" s="99">
        <f>G844</f>
        <v>0</v>
      </c>
      <c r="H764" s="99">
        <f>H844</f>
        <v>0</v>
      </c>
      <c r="I764" s="99">
        <f>I844</f>
        <v>0</v>
      </c>
      <c r="J764" s="99">
        <f t="shared" si="178"/>
        <v>8916.5670699999991</v>
      </c>
      <c r="K764" s="53"/>
      <c r="L764" s="57"/>
      <c r="M764" s="57"/>
      <c r="N764" s="57"/>
      <c r="O764" s="57"/>
      <c r="P764" s="57"/>
    </row>
    <row r="765" spans="1:16" ht="15.75" outlineLevel="2" x14ac:dyDescent="0.25">
      <c r="A765" s="133"/>
      <c r="B765" s="133"/>
      <c r="C765" s="135"/>
      <c r="D765" s="86" t="s">
        <v>7</v>
      </c>
      <c r="E765" s="99">
        <f t="shared" ref="E765:I767" si="179">E845</f>
        <v>0</v>
      </c>
      <c r="F765" s="99">
        <f t="shared" si="179"/>
        <v>0</v>
      </c>
      <c r="G765" s="99">
        <f t="shared" si="179"/>
        <v>0</v>
      </c>
      <c r="H765" s="99">
        <f t="shared" si="179"/>
        <v>0</v>
      </c>
      <c r="I765" s="99">
        <f t="shared" si="179"/>
        <v>0</v>
      </c>
      <c r="J765" s="99">
        <f t="shared" si="178"/>
        <v>0</v>
      </c>
      <c r="K765" s="53"/>
      <c r="L765" s="57"/>
      <c r="M765" s="57"/>
      <c r="N765" s="57"/>
      <c r="O765" s="57"/>
      <c r="P765" s="57"/>
    </row>
    <row r="766" spans="1:16" ht="15.75" outlineLevel="2" x14ac:dyDescent="0.25">
      <c r="A766" s="133"/>
      <c r="B766" s="133"/>
      <c r="C766" s="135"/>
      <c r="D766" s="86" t="s">
        <v>8</v>
      </c>
      <c r="E766" s="99">
        <f t="shared" si="179"/>
        <v>0</v>
      </c>
      <c r="F766" s="99">
        <f t="shared" si="179"/>
        <v>0</v>
      </c>
      <c r="G766" s="99">
        <f t="shared" si="179"/>
        <v>0</v>
      </c>
      <c r="H766" s="99">
        <f t="shared" si="179"/>
        <v>0</v>
      </c>
      <c r="I766" s="99">
        <f t="shared" si="179"/>
        <v>0</v>
      </c>
      <c r="J766" s="99">
        <f t="shared" si="178"/>
        <v>0</v>
      </c>
      <c r="K766" s="53"/>
      <c r="L766" s="57"/>
      <c r="M766" s="57"/>
      <c r="N766" s="57"/>
      <c r="O766" s="57"/>
      <c r="P766" s="57"/>
    </row>
    <row r="767" spans="1:16" ht="15.75" outlineLevel="2" x14ac:dyDescent="0.25">
      <c r="A767" s="133"/>
      <c r="B767" s="133"/>
      <c r="C767" s="135"/>
      <c r="D767" s="86" t="s">
        <v>9</v>
      </c>
      <c r="E767" s="99">
        <f t="shared" si="179"/>
        <v>0</v>
      </c>
      <c r="F767" s="99">
        <f t="shared" si="179"/>
        <v>0</v>
      </c>
      <c r="G767" s="99">
        <f t="shared" si="179"/>
        <v>0</v>
      </c>
      <c r="H767" s="99">
        <f t="shared" si="179"/>
        <v>0</v>
      </c>
      <c r="I767" s="99">
        <f t="shared" si="179"/>
        <v>0</v>
      </c>
      <c r="J767" s="99">
        <f t="shared" si="178"/>
        <v>0</v>
      </c>
      <c r="K767" s="53"/>
      <c r="L767" s="57"/>
      <c r="M767" s="57"/>
      <c r="N767" s="57"/>
      <c r="O767" s="57"/>
      <c r="P767" s="57"/>
    </row>
    <row r="768" spans="1:16" s="2" customFormat="1" ht="15.75" customHeight="1" outlineLevel="2" x14ac:dyDescent="0.25">
      <c r="A768" s="133"/>
      <c r="B768" s="133"/>
      <c r="C768" s="146" t="s">
        <v>280</v>
      </c>
      <c r="D768" s="89" t="s">
        <v>6</v>
      </c>
      <c r="E768" s="99">
        <f>SUM(E769:E772)</f>
        <v>369.13481999999999</v>
      </c>
      <c r="F768" s="99">
        <f>SUM(F769:F772)</f>
        <v>2805.7282099999998</v>
      </c>
      <c r="G768" s="99">
        <f>SUM(G769:G772)</f>
        <v>0</v>
      </c>
      <c r="H768" s="99">
        <f>SUM(H769:H772)</f>
        <v>0</v>
      </c>
      <c r="I768" s="99">
        <f>SUM(I769:I772)</f>
        <v>0</v>
      </c>
      <c r="J768" s="100">
        <f t="shared" si="178"/>
        <v>3174.8630299999995</v>
      </c>
      <c r="K768" s="49"/>
      <c r="L768" s="49"/>
      <c r="M768" s="49"/>
      <c r="N768" s="49"/>
      <c r="O768" s="49"/>
      <c r="P768" s="49"/>
    </row>
    <row r="769" spans="1:16" s="2" customFormat="1" ht="15.75" outlineLevel="2" x14ac:dyDescent="0.25">
      <c r="A769" s="133"/>
      <c r="B769" s="133"/>
      <c r="C769" s="146"/>
      <c r="D769" s="89" t="s">
        <v>180</v>
      </c>
      <c r="E769" s="100">
        <f>E904+E829</f>
        <v>369.13481999999999</v>
      </c>
      <c r="F769" s="100">
        <f>F904+F829+F924</f>
        <v>292.47123999999997</v>
      </c>
      <c r="G769" s="100">
        <f t="shared" ref="G769:I772" si="180">G904+G829</f>
        <v>0</v>
      </c>
      <c r="H769" s="100">
        <f t="shared" si="180"/>
        <v>0</v>
      </c>
      <c r="I769" s="100">
        <f t="shared" si="180"/>
        <v>0</v>
      </c>
      <c r="J769" s="100">
        <f t="shared" si="178"/>
        <v>661.60605999999996</v>
      </c>
      <c r="K769" s="49"/>
      <c r="L769" s="49"/>
      <c r="M769" s="49"/>
      <c r="N769" s="49"/>
      <c r="O769" s="49"/>
      <c r="P769" s="49"/>
    </row>
    <row r="770" spans="1:16" s="2" customFormat="1" ht="15.75" outlineLevel="2" x14ac:dyDescent="0.25">
      <c r="A770" s="133"/>
      <c r="B770" s="133"/>
      <c r="C770" s="146"/>
      <c r="D770" s="89" t="s">
        <v>7</v>
      </c>
      <c r="E770" s="100">
        <f>E905+E830</f>
        <v>0</v>
      </c>
      <c r="F770" s="100">
        <f>F905+F830</f>
        <v>0</v>
      </c>
      <c r="G770" s="100">
        <f t="shared" si="180"/>
        <v>0</v>
      </c>
      <c r="H770" s="100">
        <f t="shared" si="180"/>
        <v>0</v>
      </c>
      <c r="I770" s="100">
        <f t="shared" si="180"/>
        <v>0</v>
      </c>
      <c r="J770" s="100">
        <f t="shared" si="178"/>
        <v>0</v>
      </c>
      <c r="K770" s="49"/>
      <c r="L770" s="49"/>
      <c r="M770" s="49"/>
      <c r="N770" s="49"/>
      <c r="O770" s="49"/>
      <c r="P770" s="49"/>
    </row>
    <row r="771" spans="1:16" s="2" customFormat="1" ht="15.75" outlineLevel="2" x14ac:dyDescent="0.25">
      <c r="A771" s="133"/>
      <c r="B771" s="133"/>
      <c r="C771" s="146"/>
      <c r="D771" s="89" t="s">
        <v>8</v>
      </c>
      <c r="E771" s="100">
        <f>E906+E831</f>
        <v>0</v>
      </c>
      <c r="F771" s="100">
        <f>F926</f>
        <v>2513.2569699999999</v>
      </c>
      <c r="G771" s="100">
        <f t="shared" si="180"/>
        <v>0</v>
      </c>
      <c r="H771" s="100">
        <f t="shared" si="180"/>
        <v>0</v>
      </c>
      <c r="I771" s="100">
        <f t="shared" si="180"/>
        <v>0</v>
      </c>
      <c r="J771" s="100">
        <f t="shared" si="178"/>
        <v>2513.2569699999999</v>
      </c>
      <c r="K771" s="49"/>
      <c r="L771" s="49"/>
      <c r="M771" s="49"/>
      <c r="N771" s="49"/>
      <c r="O771" s="49"/>
      <c r="P771" s="49"/>
    </row>
    <row r="772" spans="1:16" s="2" customFormat="1" ht="15.75" outlineLevel="2" x14ac:dyDescent="0.25">
      <c r="A772" s="133"/>
      <c r="B772" s="133"/>
      <c r="C772" s="146"/>
      <c r="D772" s="89" t="s">
        <v>9</v>
      </c>
      <c r="E772" s="100">
        <f>E907+E832</f>
        <v>0</v>
      </c>
      <c r="F772" s="100">
        <f>F907+F832</f>
        <v>0</v>
      </c>
      <c r="G772" s="100">
        <f t="shared" si="180"/>
        <v>0</v>
      </c>
      <c r="H772" s="100">
        <f t="shared" si="180"/>
        <v>0</v>
      </c>
      <c r="I772" s="100">
        <f t="shared" si="180"/>
        <v>0</v>
      </c>
      <c r="J772" s="100">
        <f t="shared" si="178"/>
        <v>0</v>
      </c>
      <c r="K772" s="49"/>
      <c r="L772" s="49"/>
      <c r="M772" s="49"/>
      <c r="N772" s="49"/>
      <c r="O772" s="49"/>
      <c r="P772" s="49"/>
    </row>
    <row r="773" spans="1:16" s="2" customFormat="1" ht="15.75" outlineLevel="2" x14ac:dyDescent="0.25">
      <c r="A773" s="133"/>
      <c r="B773" s="133"/>
      <c r="C773" s="146" t="s">
        <v>190</v>
      </c>
      <c r="D773" s="89" t="s">
        <v>6</v>
      </c>
      <c r="E773" s="99">
        <f>SUM(E774:E777)</f>
        <v>699.59788000000003</v>
      </c>
      <c r="F773" s="99">
        <f>SUM(F774:F777)</f>
        <v>1491.7301199999999</v>
      </c>
      <c r="G773" s="99">
        <f>SUM(G774:G777)</f>
        <v>1513.63112</v>
      </c>
      <c r="H773" s="99">
        <f>SUM(H774:H777)</f>
        <v>1513.63112</v>
      </c>
      <c r="I773" s="99">
        <f>SUM(I774:I777)</f>
        <v>0</v>
      </c>
      <c r="J773" s="100">
        <f>E773+F773+G773+H773+I773</f>
        <v>5218.5902399999995</v>
      </c>
      <c r="K773" s="49"/>
      <c r="L773" s="49"/>
      <c r="M773" s="49"/>
      <c r="N773" s="49"/>
      <c r="O773" s="49"/>
      <c r="P773" s="49"/>
    </row>
    <row r="774" spans="1:16" s="2" customFormat="1" ht="15.75" outlineLevel="2" x14ac:dyDescent="0.25">
      <c r="A774" s="133"/>
      <c r="B774" s="133"/>
      <c r="C774" s="146"/>
      <c r="D774" s="89" t="s">
        <v>180</v>
      </c>
      <c r="E774" s="100">
        <f>E839</f>
        <v>699.59788000000003</v>
      </c>
      <c r="F774" s="100">
        <f>F839</f>
        <v>1491.7301199999999</v>
      </c>
      <c r="G774" s="100">
        <f>G839</f>
        <v>1513.63112</v>
      </c>
      <c r="H774" s="100">
        <f>H839</f>
        <v>1513.63112</v>
      </c>
      <c r="I774" s="100">
        <f>I839</f>
        <v>0</v>
      </c>
      <c r="J774" s="100">
        <f>E774+F774+G774+H774+I774</f>
        <v>5218.5902399999995</v>
      </c>
      <c r="K774" s="49"/>
      <c r="L774" s="49"/>
      <c r="M774" s="49"/>
      <c r="N774" s="49"/>
      <c r="O774" s="49"/>
      <c r="P774" s="49"/>
    </row>
    <row r="775" spans="1:16" s="2" customFormat="1" ht="15.75" outlineLevel="2" x14ac:dyDescent="0.25">
      <c r="A775" s="133"/>
      <c r="B775" s="133"/>
      <c r="C775" s="146"/>
      <c r="D775" s="89" t="s">
        <v>7</v>
      </c>
      <c r="E775" s="100">
        <f t="shared" ref="E775:I777" si="181">E840</f>
        <v>0</v>
      </c>
      <c r="F775" s="100">
        <f t="shared" si="181"/>
        <v>0</v>
      </c>
      <c r="G775" s="100">
        <f t="shared" si="181"/>
        <v>0</v>
      </c>
      <c r="H775" s="100">
        <f t="shared" si="181"/>
        <v>0</v>
      </c>
      <c r="I775" s="100">
        <f t="shared" si="181"/>
        <v>0</v>
      </c>
      <c r="J775" s="100">
        <f t="shared" si="178"/>
        <v>0</v>
      </c>
      <c r="K775" s="49"/>
      <c r="L775" s="49"/>
      <c r="M775" s="49"/>
      <c r="N775" s="49"/>
      <c r="O775" s="49"/>
      <c r="P775" s="49"/>
    </row>
    <row r="776" spans="1:16" s="2" customFormat="1" ht="15.75" outlineLevel="2" x14ac:dyDescent="0.25">
      <c r="A776" s="133"/>
      <c r="B776" s="133"/>
      <c r="C776" s="146"/>
      <c r="D776" s="89" t="s">
        <v>8</v>
      </c>
      <c r="E776" s="100">
        <f t="shared" si="181"/>
        <v>0</v>
      </c>
      <c r="F776" s="100">
        <f t="shared" si="181"/>
        <v>0</v>
      </c>
      <c r="G776" s="100">
        <f t="shared" si="181"/>
        <v>0</v>
      </c>
      <c r="H776" s="100">
        <f t="shared" si="181"/>
        <v>0</v>
      </c>
      <c r="I776" s="100">
        <f t="shared" si="181"/>
        <v>0</v>
      </c>
      <c r="J776" s="100">
        <f t="shared" si="178"/>
        <v>0</v>
      </c>
      <c r="K776" s="49"/>
      <c r="L776" s="49"/>
      <c r="M776" s="49"/>
      <c r="N776" s="49"/>
      <c r="O776" s="49"/>
      <c r="P776" s="49"/>
    </row>
    <row r="777" spans="1:16" s="2" customFormat="1" ht="15.75" outlineLevel="2" x14ac:dyDescent="0.25">
      <c r="A777" s="133"/>
      <c r="B777" s="133"/>
      <c r="C777" s="146"/>
      <c r="D777" s="89" t="s">
        <v>9</v>
      </c>
      <c r="E777" s="100">
        <f t="shared" si="181"/>
        <v>0</v>
      </c>
      <c r="F777" s="100">
        <f t="shared" si="181"/>
        <v>0</v>
      </c>
      <c r="G777" s="100">
        <f t="shared" si="181"/>
        <v>0</v>
      </c>
      <c r="H777" s="100">
        <f t="shared" si="181"/>
        <v>0</v>
      </c>
      <c r="I777" s="100">
        <f t="shared" si="181"/>
        <v>0</v>
      </c>
      <c r="J777" s="100">
        <f t="shared" si="178"/>
        <v>0</v>
      </c>
      <c r="K777" s="49"/>
      <c r="L777" s="49"/>
      <c r="M777" s="49"/>
      <c r="N777" s="49"/>
      <c r="O777" s="49"/>
      <c r="P777" s="49"/>
    </row>
    <row r="778" spans="1:16" s="2" customFormat="1" ht="15.75" outlineLevel="2" x14ac:dyDescent="0.25">
      <c r="A778" s="133"/>
      <c r="B778" s="133"/>
      <c r="C778" s="143" t="s">
        <v>220</v>
      </c>
      <c r="D778" s="89" t="s">
        <v>6</v>
      </c>
      <c r="E778" s="99">
        <f>SUM(E779:E782)</f>
        <v>14873.295899999999</v>
      </c>
      <c r="F778" s="99">
        <f>SUM(F779:F782)</f>
        <v>21594.042799999999</v>
      </c>
      <c r="G778" s="99">
        <f>SUM(G779:G782)</f>
        <v>28455.794999999998</v>
      </c>
      <c r="H778" s="99">
        <f>SUM(H779:H782)</f>
        <v>28455.794999999998</v>
      </c>
      <c r="I778" s="99">
        <f>SUM(I779:I782)</f>
        <v>0</v>
      </c>
      <c r="J778" s="100">
        <f t="shared" ref="J778:J783" si="182">E778+F778+G778+H778+I778</f>
        <v>93378.928699999989</v>
      </c>
      <c r="K778" s="49"/>
      <c r="L778" s="49"/>
      <c r="M778" s="49"/>
      <c r="N778" s="49"/>
      <c r="O778" s="49"/>
      <c r="P778" s="49"/>
    </row>
    <row r="779" spans="1:16" s="2" customFormat="1" ht="15.75" outlineLevel="2" x14ac:dyDescent="0.25">
      <c r="A779" s="133"/>
      <c r="B779" s="133"/>
      <c r="C779" s="144"/>
      <c r="D779" s="89" t="s">
        <v>180</v>
      </c>
      <c r="E779" s="100">
        <f t="shared" ref="E779:I782" si="183">E834+E909</f>
        <v>14873.295899999999</v>
      </c>
      <c r="F779" s="100">
        <f t="shared" si="183"/>
        <v>21594.042799999999</v>
      </c>
      <c r="G779" s="100">
        <f t="shared" si="183"/>
        <v>28455.794999999998</v>
      </c>
      <c r="H779" s="100">
        <f t="shared" si="183"/>
        <v>28455.794999999998</v>
      </c>
      <c r="I779" s="100">
        <f t="shared" si="183"/>
        <v>0</v>
      </c>
      <c r="J779" s="100">
        <f t="shared" si="182"/>
        <v>93378.928699999989</v>
      </c>
      <c r="K779" s="49"/>
      <c r="L779" s="54">
        <f>E779+E769</f>
        <v>15242.430719999998</v>
      </c>
      <c r="M779" s="49"/>
      <c r="N779" s="49"/>
      <c r="O779" s="49"/>
      <c r="P779" s="49"/>
    </row>
    <row r="780" spans="1:16" s="2" customFormat="1" ht="15.75" outlineLevel="2" x14ac:dyDescent="0.25">
      <c r="A780" s="133"/>
      <c r="B780" s="133"/>
      <c r="C780" s="144"/>
      <c r="D780" s="89" t="s">
        <v>7</v>
      </c>
      <c r="E780" s="100">
        <f t="shared" si="183"/>
        <v>0</v>
      </c>
      <c r="F780" s="100">
        <f t="shared" si="183"/>
        <v>0</v>
      </c>
      <c r="G780" s="100">
        <f t="shared" si="183"/>
        <v>0</v>
      </c>
      <c r="H780" s="100">
        <f t="shared" si="183"/>
        <v>0</v>
      </c>
      <c r="I780" s="100">
        <f t="shared" si="183"/>
        <v>0</v>
      </c>
      <c r="J780" s="100">
        <f t="shared" si="182"/>
        <v>0</v>
      </c>
      <c r="K780" s="49"/>
      <c r="L780" s="49"/>
      <c r="M780" s="49"/>
      <c r="N780" s="49"/>
      <c r="O780" s="49"/>
      <c r="P780" s="49"/>
    </row>
    <row r="781" spans="1:16" s="2" customFormat="1" ht="15.75" outlineLevel="2" x14ac:dyDescent="0.25">
      <c r="A781" s="133"/>
      <c r="B781" s="133"/>
      <c r="C781" s="144"/>
      <c r="D781" s="89" t="s">
        <v>8</v>
      </c>
      <c r="E781" s="100">
        <f t="shared" si="183"/>
        <v>0</v>
      </c>
      <c r="F781" s="100">
        <f t="shared" si="183"/>
        <v>0</v>
      </c>
      <c r="G781" s="100">
        <f t="shared" si="183"/>
        <v>0</v>
      </c>
      <c r="H781" s="100">
        <f t="shared" si="183"/>
        <v>0</v>
      </c>
      <c r="I781" s="100">
        <f t="shared" si="183"/>
        <v>0</v>
      </c>
      <c r="J781" s="100">
        <f t="shared" si="182"/>
        <v>0</v>
      </c>
      <c r="K781" s="49"/>
      <c r="L781" s="49"/>
      <c r="M781" s="49"/>
      <c r="N781" s="49"/>
      <c r="O781" s="49"/>
      <c r="P781" s="49"/>
    </row>
    <row r="782" spans="1:16" s="2" customFormat="1" ht="15.75" outlineLevel="2" x14ac:dyDescent="0.25">
      <c r="A782" s="133"/>
      <c r="B782" s="133"/>
      <c r="C782" s="145"/>
      <c r="D782" s="89" t="s">
        <v>9</v>
      </c>
      <c r="E782" s="100">
        <f t="shared" si="183"/>
        <v>0</v>
      </c>
      <c r="F782" s="100">
        <f t="shared" si="183"/>
        <v>0</v>
      </c>
      <c r="G782" s="100">
        <f t="shared" si="183"/>
        <v>0</v>
      </c>
      <c r="H782" s="100">
        <f t="shared" si="183"/>
        <v>0</v>
      </c>
      <c r="I782" s="100">
        <f t="shared" si="183"/>
        <v>0</v>
      </c>
      <c r="J782" s="100">
        <f t="shared" si="182"/>
        <v>0</v>
      </c>
      <c r="K782" s="49"/>
      <c r="L782" s="49"/>
      <c r="M782" s="49"/>
      <c r="N782" s="49"/>
      <c r="O782" s="49"/>
      <c r="P782" s="49"/>
    </row>
    <row r="783" spans="1:16" s="2" customFormat="1" ht="15.75" outlineLevel="2" x14ac:dyDescent="0.25">
      <c r="A783" s="133"/>
      <c r="B783" s="133"/>
      <c r="C783" s="143" t="s">
        <v>161</v>
      </c>
      <c r="D783" s="89" t="s">
        <v>6</v>
      </c>
      <c r="E783" s="99">
        <f>SUM(E784:E787)</f>
        <v>196.47966</v>
      </c>
      <c r="F783" s="99">
        <f>SUM(F784:F787)</f>
        <v>0</v>
      </c>
      <c r="G783" s="99">
        <f>SUM(G784:G787)</f>
        <v>0</v>
      </c>
      <c r="H783" s="99">
        <f>SUM(H784:H787)</f>
        <v>0</v>
      </c>
      <c r="I783" s="99">
        <f>SUM(I784:I787)</f>
        <v>0</v>
      </c>
      <c r="J783" s="100">
        <f t="shared" si="182"/>
        <v>196.47966</v>
      </c>
      <c r="K783" s="49"/>
      <c r="L783" s="49"/>
      <c r="M783" s="49"/>
      <c r="N783" s="49"/>
      <c r="O783" s="49"/>
      <c r="P783" s="49"/>
    </row>
    <row r="784" spans="1:16" s="2" customFormat="1" ht="15.75" outlineLevel="2" x14ac:dyDescent="0.25">
      <c r="A784" s="133"/>
      <c r="B784" s="133"/>
      <c r="C784" s="144"/>
      <c r="D784" s="89" t="s">
        <v>180</v>
      </c>
      <c r="E784" s="100">
        <f t="shared" ref="E784:I786" si="184">E919</f>
        <v>196.47966</v>
      </c>
      <c r="F784" s="100">
        <f t="shared" si="184"/>
        <v>0</v>
      </c>
      <c r="G784" s="100">
        <f t="shared" si="184"/>
        <v>0</v>
      </c>
      <c r="H784" s="100">
        <f t="shared" si="184"/>
        <v>0</v>
      </c>
      <c r="I784" s="100">
        <f t="shared" si="184"/>
        <v>0</v>
      </c>
      <c r="J784" s="100">
        <f t="shared" ref="J784:J827" si="185">E784+F784+G784+H784+I784</f>
        <v>196.47966</v>
      </c>
      <c r="K784" s="49"/>
      <c r="L784" s="49"/>
      <c r="M784" s="49"/>
      <c r="N784" s="49"/>
      <c r="O784" s="49"/>
      <c r="P784" s="49"/>
    </row>
    <row r="785" spans="1:16" s="2" customFormat="1" ht="15.75" outlineLevel="2" x14ac:dyDescent="0.25">
      <c r="A785" s="133"/>
      <c r="B785" s="133"/>
      <c r="C785" s="144"/>
      <c r="D785" s="89" t="s">
        <v>7</v>
      </c>
      <c r="E785" s="100">
        <f t="shared" si="184"/>
        <v>0</v>
      </c>
      <c r="F785" s="100">
        <f t="shared" si="184"/>
        <v>0</v>
      </c>
      <c r="G785" s="100">
        <f t="shared" si="184"/>
        <v>0</v>
      </c>
      <c r="H785" s="100">
        <f t="shared" si="184"/>
        <v>0</v>
      </c>
      <c r="I785" s="100">
        <f t="shared" si="184"/>
        <v>0</v>
      </c>
      <c r="J785" s="100">
        <f t="shared" si="185"/>
        <v>0</v>
      </c>
      <c r="K785" s="49"/>
      <c r="L785" s="49"/>
      <c r="M785" s="49"/>
      <c r="N785" s="49"/>
      <c r="O785" s="49"/>
      <c r="P785" s="49"/>
    </row>
    <row r="786" spans="1:16" s="2" customFormat="1" ht="15.75" outlineLevel="2" x14ac:dyDescent="0.25">
      <c r="A786" s="133"/>
      <c r="B786" s="133"/>
      <c r="C786" s="144"/>
      <c r="D786" s="89" t="s">
        <v>8</v>
      </c>
      <c r="E786" s="100">
        <f t="shared" si="184"/>
        <v>0</v>
      </c>
      <c r="F786" s="100">
        <f t="shared" si="184"/>
        <v>0</v>
      </c>
      <c r="G786" s="100">
        <f t="shared" si="184"/>
        <v>0</v>
      </c>
      <c r="H786" s="100">
        <f t="shared" si="184"/>
        <v>0</v>
      </c>
      <c r="I786" s="100">
        <f t="shared" si="184"/>
        <v>0</v>
      </c>
      <c r="J786" s="100">
        <f t="shared" si="185"/>
        <v>0</v>
      </c>
      <c r="K786" s="49"/>
      <c r="L786" s="49"/>
      <c r="M786" s="49"/>
      <c r="N786" s="49"/>
      <c r="O786" s="49"/>
      <c r="P786" s="49"/>
    </row>
    <row r="787" spans="1:16" s="2" customFormat="1" ht="15.75" outlineLevel="2" x14ac:dyDescent="0.25">
      <c r="A787" s="133"/>
      <c r="B787" s="133"/>
      <c r="C787" s="145"/>
      <c r="D787" s="89" t="s">
        <v>9</v>
      </c>
      <c r="E787" s="100">
        <f t="shared" ref="E787:I787" si="186">E922</f>
        <v>0</v>
      </c>
      <c r="F787" s="100">
        <f t="shared" si="186"/>
        <v>0</v>
      </c>
      <c r="G787" s="100">
        <f t="shared" si="186"/>
        <v>0</v>
      </c>
      <c r="H787" s="100">
        <f t="shared" si="186"/>
        <v>0</v>
      </c>
      <c r="I787" s="100">
        <f t="shared" si="186"/>
        <v>0</v>
      </c>
      <c r="J787" s="100">
        <f t="shared" si="185"/>
        <v>0</v>
      </c>
      <c r="K787" s="49"/>
      <c r="L787" s="49"/>
      <c r="M787" s="49"/>
      <c r="N787" s="49"/>
      <c r="O787" s="49"/>
      <c r="P787" s="49"/>
    </row>
    <row r="788" spans="1:16" s="2" customFormat="1" ht="15.75" outlineLevel="2" x14ac:dyDescent="0.25">
      <c r="A788" s="133"/>
      <c r="B788" s="133"/>
      <c r="C788" s="132" t="s">
        <v>293</v>
      </c>
      <c r="D788" s="89" t="s">
        <v>6</v>
      </c>
      <c r="E788" s="101">
        <f>SUM(E789:E792)</f>
        <v>0</v>
      </c>
      <c r="F788" s="101">
        <f t="shared" ref="F788" si="187">SUM(F789:F792)</f>
        <v>2691.6894400000001</v>
      </c>
      <c r="G788" s="101">
        <f t="shared" ref="G788" si="188">SUM(G789:G792)</f>
        <v>3096.9564300000002</v>
      </c>
      <c r="H788" s="101">
        <f t="shared" ref="H788" si="189">SUM(H789:H792)</f>
        <v>3096.9564300000002</v>
      </c>
      <c r="I788" s="101">
        <f t="shared" ref="I788" si="190">SUM(I789:I792)</f>
        <v>0</v>
      </c>
      <c r="J788" s="101">
        <f t="shared" ref="J788" si="191">SUM(J789:J792)</f>
        <v>8885.6023000000005</v>
      </c>
      <c r="K788" s="49"/>
      <c r="L788" s="49"/>
      <c r="M788" s="49"/>
      <c r="N788" s="49"/>
      <c r="O788" s="49"/>
      <c r="P788" s="49"/>
    </row>
    <row r="789" spans="1:16" s="2" customFormat="1" ht="15.75" outlineLevel="2" x14ac:dyDescent="0.25">
      <c r="A789" s="133"/>
      <c r="B789" s="133"/>
      <c r="C789" s="133"/>
      <c r="D789" s="89" t="s">
        <v>180</v>
      </c>
      <c r="E789" s="101">
        <v>0</v>
      </c>
      <c r="F789" s="101">
        <v>2691.6894400000001</v>
      </c>
      <c r="G789" s="101">
        <v>3096.9564300000002</v>
      </c>
      <c r="H789" s="101">
        <v>3096.9564300000002</v>
      </c>
      <c r="I789" s="101">
        <v>0</v>
      </c>
      <c r="J789" s="101">
        <f>E789+F789+G789+H789+I789</f>
        <v>8885.6023000000005</v>
      </c>
      <c r="K789" s="49"/>
      <c r="L789" s="49"/>
      <c r="M789" s="49"/>
      <c r="N789" s="49"/>
      <c r="O789" s="49"/>
      <c r="P789" s="49"/>
    </row>
    <row r="790" spans="1:16" s="2" customFormat="1" ht="15.75" outlineLevel="2" x14ac:dyDescent="0.25">
      <c r="A790" s="133"/>
      <c r="B790" s="133"/>
      <c r="C790" s="133"/>
      <c r="D790" s="89" t="s">
        <v>7</v>
      </c>
      <c r="E790" s="101">
        <v>0</v>
      </c>
      <c r="F790" s="101">
        <v>0</v>
      </c>
      <c r="G790" s="101">
        <v>0</v>
      </c>
      <c r="H790" s="101">
        <v>0</v>
      </c>
      <c r="I790" s="101">
        <v>0</v>
      </c>
      <c r="J790" s="101">
        <f t="shared" ref="J790:J792" si="192">E790+F790+G790+H790+I790</f>
        <v>0</v>
      </c>
      <c r="K790" s="49"/>
      <c r="L790" s="49"/>
      <c r="M790" s="49"/>
      <c r="N790" s="49"/>
      <c r="O790" s="49"/>
      <c r="P790" s="49"/>
    </row>
    <row r="791" spans="1:16" s="2" customFormat="1" ht="15.75" outlineLevel="2" x14ac:dyDescent="0.25">
      <c r="A791" s="133"/>
      <c r="B791" s="133"/>
      <c r="C791" s="133"/>
      <c r="D791" s="89" t="s">
        <v>8</v>
      </c>
      <c r="E791" s="101">
        <v>0</v>
      </c>
      <c r="F791" s="101">
        <v>0</v>
      </c>
      <c r="G791" s="101">
        <v>0</v>
      </c>
      <c r="H791" s="101">
        <v>0</v>
      </c>
      <c r="I791" s="101">
        <v>0</v>
      </c>
      <c r="J791" s="101">
        <f t="shared" si="192"/>
        <v>0</v>
      </c>
      <c r="K791" s="49"/>
      <c r="L791" s="49"/>
      <c r="M791" s="49"/>
      <c r="N791" s="49"/>
      <c r="O791" s="49"/>
      <c r="P791" s="49"/>
    </row>
    <row r="792" spans="1:16" s="2" customFormat="1" ht="15.75" outlineLevel="2" x14ac:dyDescent="0.25">
      <c r="A792" s="133"/>
      <c r="B792" s="133"/>
      <c r="C792" s="134"/>
      <c r="D792" s="89" t="s">
        <v>9</v>
      </c>
      <c r="E792" s="101">
        <v>0</v>
      </c>
      <c r="F792" s="101">
        <v>0</v>
      </c>
      <c r="G792" s="101">
        <v>0</v>
      </c>
      <c r="H792" s="101">
        <v>0</v>
      </c>
      <c r="I792" s="101">
        <v>0</v>
      </c>
      <c r="J792" s="101">
        <f t="shared" si="192"/>
        <v>0</v>
      </c>
      <c r="K792" s="49"/>
      <c r="L792" s="49"/>
      <c r="M792" s="49"/>
      <c r="N792" s="49"/>
      <c r="O792" s="49"/>
      <c r="P792" s="49"/>
    </row>
    <row r="793" spans="1:16" s="2" customFormat="1" ht="15.75" outlineLevel="2" x14ac:dyDescent="0.25">
      <c r="A793" s="133"/>
      <c r="B793" s="133"/>
      <c r="C793" s="132" t="s">
        <v>294</v>
      </c>
      <c r="D793" s="89" t="s">
        <v>6</v>
      </c>
      <c r="E793" s="101">
        <f>SUM(E794:E797)</f>
        <v>0</v>
      </c>
      <c r="F793" s="101">
        <f t="shared" ref="F793" si="193">SUM(F794:F797)</f>
        <v>524.84253000000001</v>
      </c>
      <c r="G793" s="101">
        <f t="shared" ref="G793" si="194">SUM(G794:G797)</f>
        <v>600.98762999999997</v>
      </c>
      <c r="H793" s="101">
        <f t="shared" ref="H793" si="195">SUM(H794:H797)</f>
        <v>600.98762999999997</v>
      </c>
      <c r="I793" s="101">
        <f t="shared" ref="I793" si="196">SUM(I794:I797)</f>
        <v>0</v>
      </c>
      <c r="J793" s="101">
        <f t="shared" ref="J793" si="197">SUM(J794:J797)</f>
        <v>1726.8177900000001</v>
      </c>
      <c r="K793" s="49"/>
      <c r="L793" s="49"/>
      <c r="M793" s="49"/>
      <c r="N793" s="49"/>
      <c r="O793" s="49"/>
      <c r="P793" s="49"/>
    </row>
    <row r="794" spans="1:16" s="2" customFormat="1" ht="15.75" outlineLevel="2" x14ac:dyDescent="0.25">
      <c r="A794" s="133"/>
      <c r="B794" s="133"/>
      <c r="C794" s="133"/>
      <c r="D794" s="89" t="s">
        <v>180</v>
      </c>
      <c r="E794" s="101">
        <v>0</v>
      </c>
      <c r="F794" s="101">
        <v>524.84253000000001</v>
      </c>
      <c r="G794" s="101">
        <v>600.98762999999997</v>
      </c>
      <c r="H794" s="101">
        <v>600.98762999999997</v>
      </c>
      <c r="I794" s="101">
        <v>0</v>
      </c>
      <c r="J794" s="99">
        <f>E794+F794+G794+H794+I794</f>
        <v>1726.8177900000001</v>
      </c>
      <c r="K794" s="49"/>
      <c r="L794" s="49"/>
      <c r="M794" s="49"/>
      <c r="N794" s="49"/>
      <c r="O794" s="49"/>
      <c r="P794" s="49"/>
    </row>
    <row r="795" spans="1:16" s="2" customFormat="1" ht="15.75" outlineLevel="2" x14ac:dyDescent="0.25">
      <c r="A795" s="133"/>
      <c r="B795" s="133"/>
      <c r="C795" s="133"/>
      <c r="D795" s="89" t="s">
        <v>7</v>
      </c>
      <c r="E795" s="101">
        <v>0</v>
      </c>
      <c r="F795" s="101">
        <v>0</v>
      </c>
      <c r="G795" s="101">
        <v>0</v>
      </c>
      <c r="H795" s="101">
        <v>0</v>
      </c>
      <c r="I795" s="101">
        <v>0</v>
      </c>
      <c r="J795" s="99">
        <f t="shared" ref="J795:J797" si="198">E795+F795+G795+H795+I795</f>
        <v>0</v>
      </c>
      <c r="K795" s="49"/>
      <c r="L795" s="49"/>
      <c r="M795" s="49"/>
      <c r="N795" s="49"/>
      <c r="O795" s="49"/>
      <c r="P795" s="49"/>
    </row>
    <row r="796" spans="1:16" s="2" customFormat="1" ht="15.75" outlineLevel="2" x14ac:dyDescent="0.25">
      <c r="A796" s="133"/>
      <c r="B796" s="133"/>
      <c r="C796" s="133"/>
      <c r="D796" s="89" t="s">
        <v>8</v>
      </c>
      <c r="E796" s="101">
        <v>0</v>
      </c>
      <c r="F796" s="101">
        <v>0</v>
      </c>
      <c r="G796" s="101">
        <v>0</v>
      </c>
      <c r="H796" s="101">
        <v>0</v>
      </c>
      <c r="I796" s="101">
        <v>0</v>
      </c>
      <c r="J796" s="99">
        <f t="shared" si="198"/>
        <v>0</v>
      </c>
      <c r="K796" s="49"/>
      <c r="L796" s="49"/>
      <c r="M796" s="49"/>
      <c r="N796" s="49"/>
      <c r="O796" s="49"/>
      <c r="P796" s="49"/>
    </row>
    <row r="797" spans="1:16" s="2" customFormat="1" ht="15.75" outlineLevel="2" x14ac:dyDescent="0.25">
      <c r="A797" s="133"/>
      <c r="B797" s="133"/>
      <c r="C797" s="134"/>
      <c r="D797" s="89" t="s">
        <v>9</v>
      </c>
      <c r="E797" s="101">
        <v>0</v>
      </c>
      <c r="F797" s="101">
        <v>0</v>
      </c>
      <c r="G797" s="101">
        <v>0</v>
      </c>
      <c r="H797" s="101">
        <v>0</v>
      </c>
      <c r="I797" s="101">
        <v>0</v>
      </c>
      <c r="J797" s="99">
        <f t="shared" si="198"/>
        <v>0</v>
      </c>
      <c r="K797" s="49"/>
      <c r="L797" s="49"/>
      <c r="M797" s="49"/>
      <c r="N797" s="49"/>
      <c r="O797" s="49"/>
      <c r="P797" s="49"/>
    </row>
    <row r="798" spans="1:16" s="2" customFormat="1" ht="15.75" outlineLevel="2" x14ac:dyDescent="0.25">
      <c r="A798" s="133"/>
      <c r="B798" s="133"/>
      <c r="C798" s="132" t="s">
        <v>295</v>
      </c>
      <c r="D798" s="89" t="s">
        <v>6</v>
      </c>
      <c r="E798" s="101">
        <f>SUM(E799:E802)</f>
        <v>0</v>
      </c>
      <c r="F798" s="101">
        <f t="shared" ref="F798" si="199">SUM(F799:F802)</f>
        <v>1178.4475199999999</v>
      </c>
      <c r="G798" s="101">
        <f t="shared" ref="G798" si="200">SUM(G799:G802)</f>
        <v>1355.8773000000001</v>
      </c>
      <c r="H798" s="101">
        <f t="shared" ref="H798" si="201">SUM(H799:H802)</f>
        <v>1355.8773000000001</v>
      </c>
      <c r="I798" s="101">
        <f t="shared" ref="I798" si="202">SUM(I799:I802)</f>
        <v>0</v>
      </c>
      <c r="J798" s="101">
        <f t="shared" ref="J798" si="203">SUM(J799:J802)</f>
        <v>3890.2021199999999</v>
      </c>
      <c r="K798" s="49"/>
      <c r="L798" s="49"/>
      <c r="M798" s="49"/>
      <c r="N798" s="49"/>
      <c r="O798" s="49"/>
      <c r="P798" s="49"/>
    </row>
    <row r="799" spans="1:16" s="2" customFormat="1" ht="15.75" outlineLevel="2" x14ac:dyDescent="0.25">
      <c r="A799" s="133"/>
      <c r="B799" s="133"/>
      <c r="C799" s="133"/>
      <c r="D799" s="89" t="s">
        <v>180</v>
      </c>
      <c r="E799" s="101">
        <v>0</v>
      </c>
      <c r="F799" s="101">
        <v>1178.4475199999999</v>
      </c>
      <c r="G799" s="101">
        <v>1355.8773000000001</v>
      </c>
      <c r="H799" s="101">
        <v>1355.8773000000001</v>
      </c>
      <c r="I799" s="101">
        <v>0</v>
      </c>
      <c r="J799" s="99">
        <f>E799+F799+G799+H799+I799</f>
        <v>3890.2021199999999</v>
      </c>
      <c r="K799" s="49"/>
      <c r="L799" s="49"/>
      <c r="M799" s="49"/>
      <c r="N799" s="49"/>
      <c r="O799" s="49"/>
      <c r="P799" s="49"/>
    </row>
    <row r="800" spans="1:16" s="2" customFormat="1" ht="15.75" outlineLevel="2" x14ac:dyDescent="0.25">
      <c r="A800" s="133"/>
      <c r="B800" s="133"/>
      <c r="C800" s="133"/>
      <c r="D800" s="89" t="s">
        <v>7</v>
      </c>
      <c r="E800" s="101">
        <v>0</v>
      </c>
      <c r="F800" s="101">
        <v>0</v>
      </c>
      <c r="G800" s="101">
        <v>0</v>
      </c>
      <c r="H800" s="101">
        <v>0</v>
      </c>
      <c r="I800" s="101">
        <v>0</v>
      </c>
      <c r="J800" s="99">
        <f t="shared" ref="J800:J802" si="204">E800+F800+G800+H800+I800</f>
        <v>0</v>
      </c>
      <c r="K800" s="49"/>
      <c r="L800" s="49"/>
      <c r="M800" s="49"/>
      <c r="N800" s="49"/>
      <c r="O800" s="49"/>
      <c r="P800" s="49"/>
    </row>
    <row r="801" spans="1:16" s="2" customFormat="1" ht="15.75" outlineLevel="2" x14ac:dyDescent="0.25">
      <c r="A801" s="133"/>
      <c r="B801" s="133"/>
      <c r="C801" s="133"/>
      <c r="D801" s="89" t="s">
        <v>8</v>
      </c>
      <c r="E801" s="101">
        <v>0</v>
      </c>
      <c r="F801" s="101">
        <v>0</v>
      </c>
      <c r="G801" s="101">
        <v>0</v>
      </c>
      <c r="H801" s="101">
        <v>0</v>
      </c>
      <c r="I801" s="101">
        <v>0</v>
      </c>
      <c r="J801" s="99">
        <f t="shared" si="204"/>
        <v>0</v>
      </c>
      <c r="K801" s="49"/>
      <c r="L801" s="49"/>
      <c r="M801" s="49"/>
      <c r="N801" s="49"/>
      <c r="O801" s="49"/>
      <c r="P801" s="49"/>
    </row>
    <row r="802" spans="1:16" s="2" customFormat="1" ht="15.75" outlineLevel="2" x14ac:dyDescent="0.25">
      <c r="A802" s="133"/>
      <c r="B802" s="133"/>
      <c r="C802" s="134"/>
      <c r="D802" s="89" t="s">
        <v>9</v>
      </c>
      <c r="E802" s="101">
        <v>0</v>
      </c>
      <c r="F802" s="101">
        <v>0</v>
      </c>
      <c r="G802" s="101">
        <v>0</v>
      </c>
      <c r="H802" s="101">
        <v>0</v>
      </c>
      <c r="I802" s="101">
        <v>0</v>
      </c>
      <c r="J802" s="99">
        <f t="shared" si="204"/>
        <v>0</v>
      </c>
      <c r="K802" s="49"/>
      <c r="L802" s="49"/>
      <c r="M802" s="49"/>
      <c r="N802" s="49"/>
      <c r="O802" s="49"/>
      <c r="P802" s="49"/>
    </row>
    <row r="803" spans="1:16" s="2" customFormat="1" ht="15.75" outlineLevel="2" x14ac:dyDescent="0.25">
      <c r="A803" s="133"/>
      <c r="B803" s="133"/>
      <c r="C803" s="132" t="s">
        <v>296</v>
      </c>
      <c r="D803" s="89" t="s">
        <v>6</v>
      </c>
      <c r="E803" s="101">
        <f>SUM(E804:E807)</f>
        <v>0</v>
      </c>
      <c r="F803" s="101">
        <f t="shared" ref="F803" si="205">SUM(F804:F807)</f>
        <v>706.16084999999998</v>
      </c>
      <c r="G803" s="101">
        <f t="shared" ref="G803" si="206">SUM(G804:G807)</f>
        <v>812.48206000000005</v>
      </c>
      <c r="H803" s="101">
        <f t="shared" ref="H803" si="207">SUM(H804:H807)</f>
        <v>812.48206000000005</v>
      </c>
      <c r="I803" s="101">
        <f t="shared" ref="I803" si="208">SUM(I804:I807)</f>
        <v>0</v>
      </c>
      <c r="J803" s="101">
        <f>SUM(J804:J807)</f>
        <v>2331.1249699999998</v>
      </c>
      <c r="K803" s="49"/>
      <c r="L803" s="49"/>
      <c r="M803" s="49"/>
      <c r="N803" s="49"/>
      <c r="O803" s="49"/>
      <c r="P803" s="49"/>
    </row>
    <row r="804" spans="1:16" s="2" customFormat="1" ht="15.75" outlineLevel="2" x14ac:dyDescent="0.25">
      <c r="A804" s="133"/>
      <c r="B804" s="133"/>
      <c r="C804" s="133"/>
      <c r="D804" s="89" t="s">
        <v>180</v>
      </c>
      <c r="E804" s="101">
        <v>0</v>
      </c>
      <c r="F804" s="101">
        <v>706.16084999999998</v>
      </c>
      <c r="G804" s="101">
        <v>812.48206000000005</v>
      </c>
      <c r="H804" s="101">
        <v>812.48206000000005</v>
      </c>
      <c r="I804" s="101">
        <v>0</v>
      </c>
      <c r="J804" s="99">
        <f>E804+F804+G804+H804+I804</f>
        <v>2331.1249699999998</v>
      </c>
      <c r="K804" s="49"/>
      <c r="L804" s="49"/>
      <c r="M804" s="49"/>
      <c r="N804" s="49"/>
      <c r="O804" s="49"/>
      <c r="P804" s="49"/>
    </row>
    <row r="805" spans="1:16" s="2" customFormat="1" ht="15.75" outlineLevel="2" x14ac:dyDescent="0.25">
      <c r="A805" s="133"/>
      <c r="B805" s="133"/>
      <c r="C805" s="133"/>
      <c r="D805" s="89" t="s">
        <v>7</v>
      </c>
      <c r="E805" s="101">
        <v>0</v>
      </c>
      <c r="F805" s="101">
        <v>0</v>
      </c>
      <c r="G805" s="101">
        <v>0</v>
      </c>
      <c r="H805" s="101">
        <v>0</v>
      </c>
      <c r="I805" s="101">
        <v>0</v>
      </c>
      <c r="J805" s="99">
        <f t="shared" ref="J805:J807" si="209">E805+F805+G805+H805+I805</f>
        <v>0</v>
      </c>
      <c r="K805" s="49"/>
      <c r="L805" s="49"/>
      <c r="M805" s="49"/>
      <c r="N805" s="49"/>
      <c r="O805" s="49"/>
      <c r="P805" s="49"/>
    </row>
    <row r="806" spans="1:16" s="2" customFormat="1" ht="15.75" outlineLevel="2" x14ac:dyDescent="0.25">
      <c r="A806" s="133"/>
      <c r="B806" s="133"/>
      <c r="C806" s="133"/>
      <c r="D806" s="89" t="s">
        <v>8</v>
      </c>
      <c r="E806" s="101">
        <v>0</v>
      </c>
      <c r="F806" s="101">
        <v>0</v>
      </c>
      <c r="G806" s="101">
        <v>0</v>
      </c>
      <c r="H806" s="101">
        <v>0</v>
      </c>
      <c r="I806" s="101">
        <v>0</v>
      </c>
      <c r="J806" s="99">
        <f t="shared" si="209"/>
        <v>0</v>
      </c>
      <c r="K806" s="49"/>
      <c r="L806" s="49"/>
      <c r="M806" s="49"/>
      <c r="N806" s="49"/>
      <c r="O806" s="49"/>
      <c r="P806" s="49"/>
    </row>
    <row r="807" spans="1:16" s="2" customFormat="1" ht="15.75" outlineLevel="2" x14ac:dyDescent="0.25">
      <c r="A807" s="133"/>
      <c r="B807" s="133"/>
      <c r="C807" s="134"/>
      <c r="D807" s="89" t="s">
        <v>9</v>
      </c>
      <c r="E807" s="101">
        <v>0</v>
      </c>
      <c r="F807" s="101">
        <v>0</v>
      </c>
      <c r="G807" s="101">
        <v>0</v>
      </c>
      <c r="H807" s="101">
        <v>0</v>
      </c>
      <c r="I807" s="101">
        <v>0</v>
      </c>
      <c r="J807" s="99">
        <f t="shared" si="209"/>
        <v>0</v>
      </c>
      <c r="K807" s="49"/>
      <c r="L807" s="49"/>
      <c r="M807" s="49"/>
      <c r="N807" s="49"/>
      <c r="O807" s="49"/>
      <c r="P807" s="49"/>
    </row>
    <row r="808" spans="1:16" s="2" customFormat="1" ht="15.75" outlineLevel="2" x14ac:dyDescent="0.25">
      <c r="A808" s="133"/>
      <c r="B808" s="133"/>
      <c r="C808" s="132" t="s">
        <v>297</v>
      </c>
      <c r="D808" s="89" t="s">
        <v>6</v>
      </c>
      <c r="E808" s="101">
        <f>SUM(E809:E812)</f>
        <v>0</v>
      </c>
      <c r="F808" s="101">
        <f t="shared" ref="F808" si="210">SUM(F809:F812)</f>
        <v>381.60453999999999</v>
      </c>
      <c r="G808" s="101">
        <f t="shared" ref="G808" si="211">SUM(G809:G812)</f>
        <v>439.0598</v>
      </c>
      <c r="H808" s="101">
        <f t="shared" ref="H808" si="212">SUM(H809:H812)</f>
        <v>439.0598</v>
      </c>
      <c r="I808" s="101">
        <f t="shared" ref="I808" si="213">SUM(I809:I812)</f>
        <v>0</v>
      </c>
      <c r="J808" s="101">
        <f>SUM(J809:J812)</f>
        <v>1259.72414</v>
      </c>
      <c r="K808" s="49"/>
      <c r="L808" s="49"/>
      <c r="M808" s="49"/>
      <c r="N808" s="49"/>
      <c r="O808" s="49"/>
      <c r="P808" s="49"/>
    </row>
    <row r="809" spans="1:16" s="2" customFormat="1" ht="15.75" outlineLevel="2" x14ac:dyDescent="0.25">
      <c r="A809" s="133"/>
      <c r="B809" s="133"/>
      <c r="C809" s="133"/>
      <c r="D809" s="89" t="s">
        <v>180</v>
      </c>
      <c r="E809" s="101">
        <v>0</v>
      </c>
      <c r="F809" s="101">
        <v>381.60453999999999</v>
      </c>
      <c r="G809" s="101">
        <v>439.0598</v>
      </c>
      <c r="H809" s="101">
        <v>439.0598</v>
      </c>
      <c r="I809" s="101">
        <v>0</v>
      </c>
      <c r="J809" s="99">
        <f>E809+F809+G809+H809+I809</f>
        <v>1259.72414</v>
      </c>
      <c r="K809" s="49"/>
      <c r="L809" s="49"/>
      <c r="M809" s="49"/>
      <c r="N809" s="49"/>
      <c r="O809" s="49"/>
      <c r="P809" s="49"/>
    </row>
    <row r="810" spans="1:16" s="2" customFormat="1" ht="15.75" outlineLevel="2" x14ac:dyDescent="0.25">
      <c r="A810" s="133"/>
      <c r="B810" s="133"/>
      <c r="C810" s="133"/>
      <c r="D810" s="89" t="s">
        <v>7</v>
      </c>
      <c r="E810" s="101">
        <v>0</v>
      </c>
      <c r="F810" s="101">
        <v>0</v>
      </c>
      <c r="G810" s="101">
        <v>0</v>
      </c>
      <c r="H810" s="101">
        <v>0</v>
      </c>
      <c r="I810" s="101">
        <v>0</v>
      </c>
      <c r="J810" s="99">
        <f t="shared" ref="J810:J812" si="214">E810+F810+G810+H810+I810</f>
        <v>0</v>
      </c>
      <c r="K810" s="49"/>
      <c r="L810" s="49"/>
      <c r="M810" s="49"/>
      <c r="N810" s="49"/>
      <c r="O810" s="49"/>
      <c r="P810" s="49"/>
    </row>
    <row r="811" spans="1:16" s="2" customFormat="1" ht="15.75" outlineLevel="2" x14ac:dyDescent="0.25">
      <c r="A811" s="133"/>
      <c r="B811" s="133"/>
      <c r="C811" s="133"/>
      <c r="D811" s="89" t="s">
        <v>8</v>
      </c>
      <c r="E811" s="101">
        <v>0</v>
      </c>
      <c r="F811" s="101">
        <v>0</v>
      </c>
      <c r="G811" s="101">
        <v>0</v>
      </c>
      <c r="H811" s="101">
        <v>0</v>
      </c>
      <c r="I811" s="101">
        <v>0</v>
      </c>
      <c r="J811" s="99">
        <f t="shared" si="214"/>
        <v>0</v>
      </c>
      <c r="K811" s="49"/>
      <c r="L811" s="49"/>
      <c r="M811" s="49"/>
      <c r="N811" s="49"/>
      <c r="O811" s="49"/>
      <c r="P811" s="49"/>
    </row>
    <row r="812" spans="1:16" s="2" customFormat="1" ht="15.75" outlineLevel="2" x14ac:dyDescent="0.25">
      <c r="A812" s="133"/>
      <c r="B812" s="133"/>
      <c r="C812" s="134"/>
      <c r="D812" s="89" t="s">
        <v>9</v>
      </c>
      <c r="E812" s="101">
        <v>0</v>
      </c>
      <c r="F812" s="101">
        <v>0</v>
      </c>
      <c r="G812" s="101">
        <v>0</v>
      </c>
      <c r="H812" s="101">
        <v>0</v>
      </c>
      <c r="I812" s="101">
        <v>0</v>
      </c>
      <c r="J812" s="99">
        <f t="shared" si="214"/>
        <v>0</v>
      </c>
      <c r="K812" s="49"/>
      <c r="L812" s="49"/>
      <c r="M812" s="49"/>
      <c r="N812" s="49"/>
      <c r="O812" s="49"/>
      <c r="P812" s="49"/>
    </row>
    <row r="813" spans="1:16" s="2" customFormat="1" ht="15.75" outlineLevel="2" x14ac:dyDescent="0.25">
      <c r="A813" s="133"/>
      <c r="B813" s="133"/>
      <c r="C813" s="132" t="s">
        <v>298</v>
      </c>
      <c r="D813" s="89" t="s">
        <v>6</v>
      </c>
      <c r="E813" s="101">
        <f>SUM(E814:E817)</f>
        <v>0</v>
      </c>
      <c r="F813" s="101">
        <f t="shared" ref="F813" si="215">SUM(F814:F817)</f>
        <v>5638.3028100000001</v>
      </c>
      <c r="G813" s="101">
        <f t="shared" ref="G813" si="216">SUM(G814:G817)</f>
        <v>2887.0749000000001</v>
      </c>
      <c r="H813" s="101">
        <f t="shared" ref="H813" si="217">SUM(H814:H817)</f>
        <v>2887.0749000000001</v>
      </c>
      <c r="I813" s="101">
        <f t="shared" ref="I813" si="218">SUM(I814:I817)</f>
        <v>0</v>
      </c>
      <c r="J813" s="101">
        <f t="shared" ref="J813" si="219">SUM(J814:J817)</f>
        <v>11412.45261</v>
      </c>
      <c r="K813" s="49"/>
      <c r="L813" s="49"/>
      <c r="M813" s="49"/>
      <c r="N813" s="49"/>
      <c r="O813" s="49"/>
      <c r="P813" s="49"/>
    </row>
    <row r="814" spans="1:16" s="2" customFormat="1" ht="15.75" outlineLevel="2" x14ac:dyDescent="0.25">
      <c r="A814" s="133"/>
      <c r="B814" s="133"/>
      <c r="C814" s="133"/>
      <c r="D814" s="89" t="s">
        <v>180</v>
      </c>
      <c r="E814" s="101">
        <v>0</v>
      </c>
      <c r="F814" s="101">
        <f>F874+F929</f>
        <v>3068.4309600000001</v>
      </c>
      <c r="G814" s="101">
        <v>2887.0749000000001</v>
      </c>
      <c r="H814" s="101">
        <v>2887.0749000000001</v>
      </c>
      <c r="I814" s="101">
        <v>0</v>
      </c>
      <c r="J814" s="99">
        <f>E814+F814+G814+H814+I814</f>
        <v>8842.5807600000007</v>
      </c>
      <c r="K814" s="49"/>
      <c r="L814" s="49"/>
      <c r="M814" s="49"/>
      <c r="N814" s="49"/>
      <c r="O814" s="49"/>
      <c r="P814" s="49"/>
    </row>
    <row r="815" spans="1:16" s="2" customFormat="1" ht="15.75" outlineLevel="2" x14ac:dyDescent="0.25">
      <c r="A815" s="133"/>
      <c r="B815" s="133"/>
      <c r="C815" s="133"/>
      <c r="D815" s="89" t="s">
        <v>7</v>
      </c>
      <c r="E815" s="101">
        <v>0</v>
      </c>
      <c r="F815" s="101">
        <v>0</v>
      </c>
      <c r="G815" s="101">
        <v>0</v>
      </c>
      <c r="H815" s="101">
        <v>0</v>
      </c>
      <c r="I815" s="101">
        <v>0</v>
      </c>
      <c r="J815" s="99">
        <f t="shared" ref="J815:J817" si="220">E815+F815+G815+H815+I815</f>
        <v>0</v>
      </c>
      <c r="K815" s="49"/>
      <c r="L815" s="49"/>
      <c r="M815" s="49"/>
      <c r="N815" s="49"/>
      <c r="O815" s="49"/>
      <c r="P815" s="49"/>
    </row>
    <row r="816" spans="1:16" s="2" customFormat="1" ht="15.75" outlineLevel="2" x14ac:dyDescent="0.25">
      <c r="A816" s="133"/>
      <c r="B816" s="133"/>
      <c r="C816" s="133"/>
      <c r="D816" s="89" t="s">
        <v>8</v>
      </c>
      <c r="E816" s="101">
        <v>0</v>
      </c>
      <c r="F816" s="101">
        <f>F931</f>
        <v>2569.87185</v>
      </c>
      <c r="G816" s="101">
        <v>0</v>
      </c>
      <c r="H816" s="101">
        <v>0</v>
      </c>
      <c r="I816" s="101">
        <v>0</v>
      </c>
      <c r="J816" s="99">
        <f t="shared" si="220"/>
        <v>2569.87185</v>
      </c>
      <c r="K816" s="49"/>
      <c r="L816" s="49"/>
      <c r="M816" s="49"/>
      <c r="N816" s="49"/>
      <c r="O816" s="49"/>
      <c r="P816" s="49"/>
    </row>
    <row r="817" spans="1:16" s="2" customFormat="1" ht="15.75" outlineLevel="2" x14ac:dyDescent="0.25">
      <c r="A817" s="133"/>
      <c r="B817" s="133"/>
      <c r="C817" s="134"/>
      <c r="D817" s="89" t="s">
        <v>9</v>
      </c>
      <c r="E817" s="101">
        <v>0</v>
      </c>
      <c r="F817" s="101">
        <v>0</v>
      </c>
      <c r="G817" s="101">
        <v>0</v>
      </c>
      <c r="H817" s="101">
        <v>0</v>
      </c>
      <c r="I817" s="101">
        <v>0</v>
      </c>
      <c r="J817" s="99">
        <f t="shared" si="220"/>
        <v>0</v>
      </c>
      <c r="K817" s="49"/>
      <c r="L817" s="49"/>
      <c r="M817" s="49"/>
      <c r="N817" s="49"/>
      <c r="O817" s="49"/>
      <c r="P817" s="49"/>
    </row>
    <row r="818" spans="1:16" s="2" customFormat="1" ht="15.75" outlineLevel="2" x14ac:dyDescent="0.25">
      <c r="A818" s="133"/>
      <c r="B818" s="133"/>
      <c r="C818" s="132" t="s">
        <v>299</v>
      </c>
      <c r="D818" s="89" t="s">
        <v>6</v>
      </c>
      <c r="E818" s="101">
        <f>SUM(E819:E822)</f>
        <v>0</v>
      </c>
      <c r="F818" s="101">
        <f t="shared" ref="F818" si="221">SUM(F819:F822)</f>
        <v>724.48217</v>
      </c>
      <c r="G818" s="101">
        <f t="shared" ref="G818" si="222">SUM(G819:G822)</f>
        <v>833.56187999999997</v>
      </c>
      <c r="H818" s="101">
        <f t="shared" ref="H818" si="223">SUM(H819:H822)</f>
        <v>833.56187999999997</v>
      </c>
      <c r="I818" s="101">
        <f t="shared" ref="I818" si="224">SUM(I819:I822)</f>
        <v>0</v>
      </c>
      <c r="J818" s="101">
        <f t="shared" ref="J818" si="225">SUM(J819:J822)</f>
        <v>2391.6059299999997</v>
      </c>
      <c r="K818" s="49"/>
      <c r="L818" s="49"/>
      <c r="M818" s="49"/>
      <c r="N818" s="49"/>
      <c r="O818" s="49"/>
      <c r="P818" s="49"/>
    </row>
    <row r="819" spans="1:16" s="2" customFormat="1" ht="15.75" outlineLevel="2" x14ac:dyDescent="0.25">
      <c r="A819" s="133"/>
      <c r="B819" s="133"/>
      <c r="C819" s="133"/>
      <c r="D819" s="89" t="s">
        <v>180</v>
      </c>
      <c r="E819" s="101">
        <v>0</v>
      </c>
      <c r="F819" s="101">
        <v>724.48217</v>
      </c>
      <c r="G819" s="101">
        <v>833.56187999999997</v>
      </c>
      <c r="H819" s="101">
        <v>833.56187999999997</v>
      </c>
      <c r="I819" s="101">
        <v>0</v>
      </c>
      <c r="J819" s="99">
        <f>E819+F819+G819+H819+I819</f>
        <v>2391.6059299999997</v>
      </c>
      <c r="K819" s="49"/>
      <c r="L819" s="49"/>
      <c r="M819" s="49"/>
      <c r="N819" s="49"/>
      <c r="O819" s="49"/>
      <c r="P819" s="49"/>
    </row>
    <row r="820" spans="1:16" s="2" customFormat="1" ht="15.75" outlineLevel="2" x14ac:dyDescent="0.25">
      <c r="A820" s="133"/>
      <c r="B820" s="133"/>
      <c r="C820" s="133"/>
      <c r="D820" s="89" t="s">
        <v>7</v>
      </c>
      <c r="E820" s="101">
        <v>0</v>
      </c>
      <c r="F820" s="101">
        <v>0</v>
      </c>
      <c r="G820" s="101">
        <v>0</v>
      </c>
      <c r="H820" s="101">
        <v>0</v>
      </c>
      <c r="I820" s="101">
        <v>0</v>
      </c>
      <c r="J820" s="99">
        <f t="shared" ref="J820:J822" si="226">E820+F820+G820+H820+I820</f>
        <v>0</v>
      </c>
      <c r="K820" s="49"/>
      <c r="L820" s="49"/>
      <c r="M820" s="49"/>
      <c r="N820" s="49"/>
      <c r="O820" s="49"/>
      <c r="P820" s="49"/>
    </row>
    <row r="821" spans="1:16" s="2" customFormat="1" ht="15.75" outlineLevel="2" x14ac:dyDescent="0.25">
      <c r="A821" s="133"/>
      <c r="B821" s="133"/>
      <c r="C821" s="133"/>
      <c r="D821" s="89" t="s">
        <v>8</v>
      </c>
      <c r="E821" s="101">
        <v>0</v>
      </c>
      <c r="F821" s="101">
        <v>0</v>
      </c>
      <c r="G821" s="101">
        <v>0</v>
      </c>
      <c r="H821" s="101">
        <v>0</v>
      </c>
      <c r="I821" s="101">
        <v>0</v>
      </c>
      <c r="J821" s="99">
        <f t="shared" si="226"/>
        <v>0</v>
      </c>
      <c r="K821" s="49"/>
      <c r="L821" s="49"/>
      <c r="M821" s="49"/>
      <c r="N821" s="49"/>
      <c r="O821" s="49"/>
      <c r="P821" s="49"/>
    </row>
    <row r="822" spans="1:16" s="2" customFormat="1" ht="15.75" outlineLevel="2" x14ac:dyDescent="0.25">
      <c r="A822" s="133"/>
      <c r="B822" s="133"/>
      <c r="C822" s="134"/>
      <c r="D822" s="89" t="s">
        <v>9</v>
      </c>
      <c r="E822" s="101">
        <v>0</v>
      </c>
      <c r="F822" s="101">
        <v>0</v>
      </c>
      <c r="G822" s="101">
        <v>0</v>
      </c>
      <c r="H822" s="101">
        <v>0</v>
      </c>
      <c r="I822" s="101">
        <v>0</v>
      </c>
      <c r="J822" s="99">
        <f t="shared" si="226"/>
        <v>0</v>
      </c>
      <c r="K822" s="49"/>
      <c r="L822" s="49"/>
      <c r="M822" s="49"/>
      <c r="N822" s="49"/>
      <c r="O822" s="49"/>
      <c r="P822" s="49"/>
    </row>
    <row r="823" spans="1:16" s="2" customFormat="1" ht="15.75" customHeight="1" outlineLevel="2" x14ac:dyDescent="0.25">
      <c r="A823" s="133"/>
      <c r="B823" s="133"/>
      <c r="C823" s="146" t="s">
        <v>51</v>
      </c>
      <c r="D823" s="89" t="s">
        <v>6</v>
      </c>
      <c r="E823" s="99">
        <f>SUM(E824:E827)</f>
        <v>24107.155329999998</v>
      </c>
      <c r="F823" s="99">
        <f>SUM(F824:F827)</f>
        <v>38684.950990000005</v>
      </c>
      <c r="G823" s="99">
        <f>SUM(G824:G827)</f>
        <v>39995.426120000004</v>
      </c>
      <c r="H823" s="99">
        <f>SUM(H824:H827)</f>
        <v>39995.426120000004</v>
      </c>
      <c r="I823" s="99">
        <f>SUM(I824:I827)</f>
        <v>0</v>
      </c>
      <c r="J823" s="100">
        <f t="shared" si="185"/>
        <v>142782.95856</v>
      </c>
      <c r="K823" s="49"/>
      <c r="L823" s="49"/>
      <c r="M823" s="49"/>
      <c r="N823" s="49"/>
      <c r="O823" s="49"/>
      <c r="P823" s="49"/>
    </row>
    <row r="824" spans="1:16" s="2" customFormat="1" ht="15.75" outlineLevel="2" x14ac:dyDescent="0.25">
      <c r="A824" s="133"/>
      <c r="B824" s="133"/>
      <c r="C824" s="146"/>
      <c r="D824" s="89" t="s">
        <v>180</v>
      </c>
      <c r="E824" s="100">
        <f>E774+E769+E764+E779+E784</f>
        <v>24107.155329999998</v>
      </c>
      <c r="F824" s="100">
        <f>F774+F769+F764+F779+F784+F789+F794+F799+F804+F809+F814+F819</f>
        <v>33601.822170000007</v>
      </c>
      <c r="G824" s="100">
        <f>G774+G769+G764+G779+G784+G789+G794+G799+G804+G809+G814+G819</f>
        <v>39995.426120000004</v>
      </c>
      <c r="H824" s="100">
        <f t="shared" ref="H824:J824" si="227">H774+H769+H764+H779+H784+H789+H794+H799+H804+H809+H814+H819</f>
        <v>39995.426120000004</v>
      </c>
      <c r="I824" s="100">
        <f t="shared" si="227"/>
        <v>0</v>
      </c>
      <c r="J824" s="100">
        <f t="shared" si="227"/>
        <v>137699.82973999999</v>
      </c>
      <c r="K824" s="49"/>
      <c r="L824" s="49"/>
      <c r="M824" s="49"/>
      <c r="N824" s="49"/>
      <c r="O824" s="49"/>
      <c r="P824" s="49"/>
    </row>
    <row r="825" spans="1:16" s="2" customFormat="1" ht="15.75" outlineLevel="2" x14ac:dyDescent="0.25">
      <c r="A825" s="133"/>
      <c r="B825" s="133"/>
      <c r="C825" s="146"/>
      <c r="D825" s="89" t="s">
        <v>7</v>
      </c>
      <c r="E825" s="100">
        <f>E775+E770+E765+E780+E785</f>
        <v>0</v>
      </c>
      <c r="F825" s="100">
        <f t="shared" ref="F825:I827" si="228">F775+F770+F765+F780+F785</f>
        <v>0</v>
      </c>
      <c r="G825" s="100">
        <f t="shared" si="228"/>
        <v>0</v>
      </c>
      <c r="H825" s="100">
        <f t="shared" si="228"/>
        <v>0</v>
      </c>
      <c r="I825" s="100">
        <f t="shared" si="228"/>
        <v>0</v>
      </c>
      <c r="J825" s="100">
        <f t="shared" si="185"/>
        <v>0</v>
      </c>
      <c r="K825" s="49"/>
      <c r="L825" s="49"/>
      <c r="M825" s="49"/>
      <c r="N825" s="49"/>
      <c r="O825" s="49"/>
      <c r="P825" s="49"/>
    </row>
    <row r="826" spans="1:16" s="2" customFormat="1" ht="15.75" outlineLevel="2" x14ac:dyDescent="0.25">
      <c r="A826" s="133"/>
      <c r="B826" s="133"/>
      <c r="C826" s="146"/>
      <c r="D826" s="89" t="s">
        <v>8</v>
      </c>
      <c r="E826" s="100">
        <f>E776+E771+E766+E781+E786</f>
        <v>0</v>
      </c>
      <c r="F826" s="100">
        <f>F776+F771+F766+F781+F786+F816</f>
        <v>5083.1288199999999</v>
      </c>
      <c r="G826" s="100">
        <f t="shared" si="228"/>
        <v>0</v>
      </c>
      <c r="H826" s="100">
        <f t="shared" si="228"/>
        <v>0</v>
      </c>
      <c r="I826" s="100">
        <f t="shared" si="228"/>
        <v>0</v>
      </c>
      <c r="J826" s="100">
        <f t="shared" si="185"/>
        <v>5083.1288199999999</v>
      </c>
      <c r="K826" s="49"/>
      <c r="L826" s="49"/>
      <c r="M826" s="49"/>
      <c r="N826" s="49"/>
      <c r="O826" s="49"/>
      <c r="P826" s="49"/>
    </row>
    <row r="827" spans="1:16" s="2" customFormat="1" ht="15.75" outlineLevel="2" x14ac:dyDescent="0.25">
      <c r="A827" s="134"/>
      <c r="B827" s="134"/>
      <c r="C827" s="146"/>
      <c r="D827" s="89" t="s">
        <v>9</v>
      </c>
      <c r="E827" s="100">
        <f>E777+E772+E767+E782+E787</f>
        <v>0</v>
      </c>
      <c r="F827" s="100">
        <f t="shared" si="228"/>
        <v>0</v>
      </c>
      <c r="G827" s="100">
        <f t="shared" si="228"/>
        <v>0</v>
      </c>
      <c r="H827" s="100">
        <f t="shared" si="228"/>
        <v>0</v>
      </c>
      <c r="I827" s="100">
        <f t="shared" si="228"/>
        <v>0</v>
      </c>
      <c r="J827" s="100">
        <f t="shared" si="185"/>
        <v>0</v>
      </c>
      <c r="K827" s="49"/>
      <c r="L827" s="49"/>
      <c r="M827" s="49"/>
      <c r="N827" s="49"/>
      <c r="O827" s="49"/>
      <c r="P827" s="49"/>
    </row>
    <row r="828" spans="1:16" s="2" customFormat="1" ht="15.75" customHeight="1" outlineLevel="2" x14ac:dyDescent="0.25">
      <c r="A828" s="132" t="s">
        <v>14</v>
      </c>
      <c r="B828" s="132" t="s">
        <v>183</v>
      </c>
      <c r="C828" s="143" t="s">
        <v>280</v>
      </c>
      <c r="D828" s="89" t="s">
        <v>6</v>
      </c>
      <c r="E828" s="100">
        <f>SUM(E829:E832)</f>
        <v>18</v>
      </c>
      <c r="F828" s="100">
        <f>SUM(F829:F832)</f>
        <v>180</v>
      </c>
      <c r="G828" s="100">
        <f>SUM(G829:G832)</f>
        <v>0</v>
      </c>
      <c r="H828" s="100">
        <f>SUM(H829:H832)</f>
        <v>0</v>
      </c>
      <c r="I828" s="100">
        <f>SUM(I829:I832)</f>
        <v>0</v>
      </c>
      <c r="J828" s="100">
        <f t="shared" ref="J828:J842" si="229">E828+F828+G828+H828+I828</f>
        <v>198</v>
      </c>
      <c r="K828" s="49"/>
      <c r="L828" s="49"/>
      <c r="M828" s="49"/>
      <c r="N828" s="49"/>
      <c r="O828" s="49"/>
      <c r="P828" s="49"/>
    </row>
    <row r="829" spans="1:16" s="2" customFormat="1" ht="15.75" outlineLevel="2" x14ac:dyDescent="0.25">
      <c r="A829" s="133"/>
      <c r="B829" s="133"/>
      <c r="C829" s="144"/>
      <c r="D829" s="89" t="s">
        <v>180</v>
      </c>
      <c r="E829" s="101">
        <v>18</v>
      </c>
      <c r="F829" s="101">
        <v>180</v>
      </c>
      <c r="G829" s="101">
        <v>0</v>
      </c>
      <c r="H829" s="101">
        <v>0</v>
      </c>
      <c r="I829" s="101">
        <v>0</v>
      </c>
      <c r="J829" s="100">
        <f>E829+F829+G829+H829+I829</f>
        <v>198</v>
      </c>
      <c r="K829" s="49"/>
      <c r="L829" s="49"/>
      <c r="M829" s="49"/>
      <c r="N829" s="49"/>
      <c r="O829" s="49"/>
      <c r="P829" s="49"/>
    </row>
    <row r="830" spans="1:16" s="2" customFormat="1" ht="15.75" outlineLevel="2" x14ac:dyDescent="0.25">
      <c r="A830" s="133"/>
      <c r="B830" s="133"/>
      <c r="C830" s="144"/>
      <c r="D830" s="89" t="s">
        <v>7</v>
      </c>
      <c r="E830" s="101">
        <v>0</v>
      </c>
      <c r="F830" s="101">
        <v>0</v>
      </c>
      <c r="G830" s="101">
        <v>0</v>
      </c>
      <c r="H830" s="101">
        <v>0</v>
      </c>
      <c r="I830" s="101">
        <v>0</v>
      </c>
      <c r="J830" s="100">
        <f t="shared" si="229"/>
        <v>0</v>
      </c>
      <c r="K830" s="49"/>
      <c r="L830" s="49"/>
      <c r="M830" s="49"/>
      <c r="N830" s="49"/>
      <c r="O830" s="49"/>
      <c r="P830" s="49"/>
    </row>
    <row r="831" spans="1:16" s="2" customFormat="1" ht="15.75" outlineLevel="2" x14ac:dyDescent="0.25">
      <c r="A831" s="133"/>
      <c r="B831" s="133"/>
      <c r="C831" s="144"/>
      <c r="D831" s="89" t="s">
        <v>8</v>
      </c>
      <c r="E831" s="101">
        <v>0</v>
      </c>
      <c r="F831" s="101">
        <v>0</v>
      </c>
      <c r="G831" s="101">
        <v>0</v>
      </c>
      <c r="H831" s="101">
        <v>0</v>
      </c>
      <c r="I831" s="101">
        <v>0</v>
      </c>
      <c r="J831" s="100">
        <f t="shared" si="229"/>
        <v>0</v>
      </c>
      <c r="K831" s="49"/>
      <c r="L831" s="49"/>
      <c r="M831" s="49"/>
      <c r="N831" s="49"/>
      <c r="O831" s="49"/>
      <c r="P831" s="49"/>
    </row>
    <row r="832" spans="1:16" s="2" customFormat="1" ht="15.75" outlineLevel="2" x14ac:dyDescent="0.25">
      <c r="A832" s="133"/>
      <c r="B832" s="133"/>
      <c r="C832" s="145"/>
      <c r="D832" s="89" t="s">
        <v>9</v>
      </c>
      <c r="E832" s="101">
        <v>0</v>
      </c>
      <c r="F832" s="101">
        <v>0</v>
      </c>
      <c r="G832" s="101">
        <v>0</v>
      </c>
      <c r="H832" s="101">
        <v>0</v>
      </c>
      <c r="I832" s="101">
        <v>0</v>
      </c>
      <c r="J832" s="100">
        <f t="shared" si="229"/>
        <v>0</v>
      </c>
      <c r="K832" s="49"/>
      <c r="L832" s="49"/>
      <c r="M832" s="49"/>
      <c r="N832" s="49"/>
      <c r="O832" s="49"/>
      <c r="P832" s="49"/>
    </row>
    <row r="833" spans="1:16" s="2" customFormat="1" ht="15.75" outlineLevel="2" x14ac:dyDescent="0.25">
      <c r="A833" s="133"/>
      <c r="B833" s="133"/>
      <c r="C833" s="143" t="s">
        <v>220</v>
      </c>
      <c r="D833" s="89" t="s">
        <v>6</v>
      </c>
      <c r="E833" s="100">
        <f>E834+E835+E836+E837</f>
        <v>13833.17793</v>
      </c>
      <c r="F833" s="100">
        <f>F834+F835+F836+F837</f>
        <v>20236.794999999998</v>
      </c>
      <c r="G833" s="100">
        <f>G834+G835+G836+G837</f>
        <v>26955.794999999998</v>
      </c>
      <c r="H833" s="100">
        <f>H834+H835+H836+H837</f>
        <v>26955.794999999998</v>
      </c>
      <c r="I833" s="100">
        <f>I834+I835+I836+I837</f>
        <v>0</v>
      </c>
      <c r="J833" s="100">
        <f>E833+F833+G833+H833+I833</f>
        <v>87981.562929999985</v>
      </c>
      <c r="K833" s="49"/>
      <c r="L833" s="49"/>
      <c r="M833" s="49"/>
      <c r="N833" s="49"/>
      <c r="O833" s="49"/>
      <c r="P833" s="49"/>
    </row>
    <row r="834" spans="1:16" s="2" customFormat="1" ht="15.75" outlineLevel="2" x14ac:dyDescent="0.25">
      <c r="A834" s="133"/>
      <c r="B834" s="133"/>
      <c r="C834" s="144"/>
      <c r="D834" s="89" t="s">
        <v>180</v>
      </c>
      <c r="E834" s="101">
        <f>2134.80783+209.832+33.63562+7+63.88+3047.03025+3455.70256+4854.86926+15+11.42041</f>
        <v>13833.17793</v>
      </c>
      <c r="F834" s="101">
        <v>20236.794999999998</v>
      </c>
      <c r="G834" s="101">
        <v>26955.794999999998</v>
      </c>
      <c r="H834" s="101">
        <v>26955.794999999998</v>
      </c>
      <c r="I834" s="101">
        <v>0</v>
      </c>
      <c r="J834" s="100">
        <f>E834+F834+G834+H834+I834</f>
        <v>87981.562929999985</v>
      </c>
      <c r="K834" s="49"/>
      <c r="L834" s="49"/>
      <c r="M834" s="49"/>
      <c r="N834" s="49"/>
      <c r="O834" s="49"/>
      <c r="P834" s="49"/>
    </row>
    <row r="835" spans="1:16" s="2" customFormat="1" ht="15.75" outlineLevel="2" x14ac:dyDescent="0.25">
      <c r="A835" s="133"/>
      <c r="B835" s="133"/>
      <c r="C835" s="144"/>
      <c r="D835" s="89" t="s">
        <v>7</v>
      </c>
      <c r="E835" s="101">
        <v>0</v>
      </c>
      <c r="F835" s="101">
        <v>0</v>
      </c>
      <c r="G835" s="101">
        <v>0</v>
      </c>
      <c r="H835" s="101">
        <v>0</v>
      </c>
      <c r="I835" s="101">
        <v>0</v>
      </c>
      <c r="J835" s="100">
        <f>E835+F835+G835+H835+I835</f>
        <v>0</v>
      </c>
      <c r="K835" s="49"/>
      <c r="L835" s="49"/>
      <c r="M835" s="49"/>
      <c r="N835" s="49"/>
      <c r="O835" s="49"/>
      <c r="P835" s="49"/>
    </row>
    <row r="836" spans="1:16" s="2" customFormat="1" ht="15.75" outlineLevel="2" x14ac:dyDescent="0.25">
      <c r="A836" s="133"/>
      <c r="B836" s="133"/>
      <c r="C836" s="144"/>
      <c r="D836" s="89" t="s">
        <v>8</v>
      </c>
      <c r="E836" s="101">
        <v>0</v>
      </c>
      <c r="F836" s="101">
        <v>0</v>
      </c>
      <c r="G836" s="101">
        <v>0</v>
      </c>
      <c r="H836" s="101">
        <v>0</v>
      </c>
      <c r="I836" s="101">
        <v>0</v>
      </c>
      <c r="J836" s="100">
        <f>E836+F836+G836+H836+I836</f>
        <v>0</v>
      </c>
      <c r="K836" s="49"/>
      <c r="L836" s="49"/>
      <c r="M836" s="49"/>
      <c r="N836" s="49"/>
      <c r="O836" s="49"/>
      <c r="P836" s="49"/>
    </row>
    <row r="837" spans="1:16" s="2" customFormat="1" ht="15.75" outlineLevel="2" x14ac:dyDescent="0.25">
      <c r="A837" s="133"/>
      <c r="B837" s="133"/>
      <c r="C837" s="145"/>
      <c r="D837" s="89" t="s">
        <v>9</v>
      </c>
      <c r="E837" s="101">
        <v>0</v>
      </c>
      <c r="F837" s="101">
        <v>0</v>
      </c>
      <c r="G837" s="101">
        <v>0</v>
      </c>
      <c r="H837" s="101">
        <v>0</v>
      </c>
      <c r="I837" s="101">
        <v>0</v>
      </c>
      <c r="J837" s="100">
        <f>E837+F837+G837+H837+I837</f>
        <v>0</v>
      </c>
      <c r="K837" s="49"/>
      <c r="L837" s="49"/>
      <c r="M837" s="49"/>
      <c r="N837" s="49"/>
      <c r="O837" s="49"/>
      <c r="P837" s="49"/>
    </row>
    <row r="838" spans="1:16" s="2" customFormat="1" ht="15.75" outlineLevel="2" x14ac:dyDescent="0.25">
      <c r="A838" s="133"/>
      <c r="B838" s="133"/>
      <c r="C838" s="146" t="s">
        <v>190</v>
      </c>
      <c r="D838" s="89" t="s">
        <v>6</v>
      </c>
      <c r="E838" s="100">
        <f>SUM(E839:E842)</f>
        <v>699.59788000000003</v>
      </c>
      <c r="F838" s="100">
        <f>SUM(F839:F842)</f>
        <v>1491.7301199999999</v>
      </c>
      <c r="G838" s="100">
        <f>SUM(G839:G842)</f>
        <v>1513.63112</v>
      </c>
      <c r="H838" s="100">
        <f>SUM(H839:H842)</f>
        <v>1513.63112</v>
      </c>
      <c r="I838" s="100">
        <f>SUM(I839:I842)</f>
        <v>0</v>
      </c>
      <c r="J838" s="100">
        <f t="shared" si="229"/>
        <v>5218.5902399999995</v>
      </c>
      <c r="K838" s="49"/>
      <c r="L838" s="49"/>
      <c r="M838" s="49"/>
      <c r="N838" s="49"/>
      <c r="O838" s="49"/>
      <c r="P838" s="49"/>
    </row>
    <row r="839" spans="1:16" s="2" customFormat="1" ht="15.75" outlineLevel="2" x14ac:dyDescent="0.25">
      <c r="A839" s="133"/>
      <c r="B839" s="133"/>
      <c r="C839" s="146"/>
      <c r="D839" s="89" t="s">
        <v>180</v>
      </c>
      <c r="E839" s="101">
        <f>4+1.9995+2.98438+194.885+495.729</f>
        <v>699.59788000000003</v>
      </c>
      <c r="F839" s="101">
        <f>1474.94582+16.7843</f>
        <v>1491.7301199999999</v>
      </c>
      <c r="G839" s="101">
        <v>1513.63112</v>
      </c>
      <c r="H839" s="101">
        <v>1513.63112</v>
      </c>
      <c r="I839" s="101">
        <v>0</v>
      </c>
      <c r="J839" s="100">
        <f t="shared" si="229"/>
        <v>5218.5902399999995</v>
      </c>
      <c r="K839" s="49"/>
      <c r="L839" s="49"/>
      <c r="M839" s="49"/>
      <c r="N839" s="49"/>
      <c r="O839" s="49"/>
      <c r="P839" s="49"/>
    </row>
    <row r="840" spans="1:16" s="2" customFormat="1" ht="15.75" outlineLevel="2" x14ac:dyDescent="0.25">
      <c r="A840" s="133"/>
      <c r="B840" s="133"/>
      <c r="C840" s="146"/>
      <c r="D840" s="89" t="s">
        <v>7</v>
      </c>
      <c r="E840" s="101">
        <v>0</v>
      </c>
      <c r="F840" s="101">
        <v>0</v>
      </c>
      <c r="G840" s="101">
        <v>0</v>
      </c>
      <c r="H840" s="101">
        <v>0</v>
      </c>
      <c r="I840" s="101">
        <v>0</v>
      </c>
      <c r="J840" s="100">
        <f t="shared" si="229"/>
        <v>0</v>
      </c>
      <c r="K840" s="49"/>
      <c r="L840" s="49"/>
      <c r="M840" s="49"/>
      <c r="N840" s="49"/>
      <c r="O840" s="49"/>
      <c r="P840" s="49"/>
    </row>
    <row r="841" spans="1:16" s="2" customFormat="1" ht="15.75" outlineLevel="2" x14ac:dyDescent="0.25">
      <c r="A841" s="133"/>
      <c r="B841" s="133"/>
      <c r="C841" s="146"/>
      <c r="D841" s="89" t="s">
        <v>8</v>
      </c>
      <c r="E841" s="101">
        <v>0</v>
      </c>
      <c r="F841" s="101">
        <v>0</v>
      </c>
      <c r="G841" s="101">
        <v>0</v>
      </c>
      <c r="H841" s="101">
        <v>0</v>
      </c>
      <c r="I841" s="101">
        <v>0</v>
      </c>
      <c r="J841" s="100">
        <f t="shared" si="229"/>
        <v>0</v>
      </c>
      <c r="K841" s="49"/>
      <c r="L841" s="49"/>
      <c r="M841" s="49"/>
      <c r="N841" s="49"/>
      <c r="O841" s="49"/>
      <c r="P841" s="49"/>
    </row>
    <row r="842" spans="1:16" s="2" customFormat="1" ht="15.75" outlineLevel="2" x14ac:dyDescent="0.25">
      <c r="A842" s="133"/>
      <c r="B842" s="133"/>
      <c r="C842" s="146"/>
      <c r="D842" s="89" t="s">
        <v>9</v>
      </c>
      <c r="E842" s="101">
        <v>0</v>
      </c>
      <c r="F842" s="101">
        <v>0</v>
      </c>
      <c r="G842" s="101">
        <v>0</v>
      </c>
      <c r="H842" s="101">
        <v>0</v>
      </c>
      <c r="I842" s="101">
        <v>0</v>
      </c>
      <c r="J842" s="100">
        <f t="shared" si="229"/>
        <v>0</v>
      </c>
      <c r="K842" s="49"/>
      <c r="L842" s="49"/>
      <c r="M842" s="49"/>
      <c r="N842" s="49"/>
      <c r="O842" s="49"/>
      <c r="P842" s="49"/>
    </row>
    <row r="843" spans="1:16" ht="15.75" customHeight="1" outlineLevel="2" x14ac:dyDescent="0.25">
      <c r="A843" s="133"/>
      <c r="B843" s="133"/>
      <c r="C843" s="135" t="s">
        <v>201</v>
      </c>
      <c r="D843" s="86" t="s">
        <v>6</v>
      </c>
      <c r="E843" s="101">
        <f>SUM(E844:E847)</f>
        <v>7968.64707</v>
      </c>
      <c r="F843" s="101">
        <f>SUM(F844:F847)</f>
        <v>947.92</v>
      </c>
      <c r="G843" s="101">
        <f t="shared" ref="G843:I843" si="230">SUM(G844:G847)</f>
        <v>0</v>
      </c>
      <c r="H843" s="101">
        <f t="shared" si="230"/>
        <v>0</v>
      </c>
      <c r="I843" s="101">
        <f t="shared" si="230"/>
        <v>0</v>
      </c>
      <c r="J843" s="99">
        <f t="shared" ref="J843:J922" si="231">E843+F843+G843+H843+I843</f>
        <v>8916.5670699999991</v>
      </c>
      <c r="K843" s="53"/>
      <c r="L843" s="57"/>
      <c r="M843" s="57"/>
      <c r="N843" s="57"/>
      <c r="O843" s="57"/>
      <c r="P843" s="57"/>
    </row>
    <row r="844" spans="1:16" ht="15.75" outlineLevel="2" x14ac:dyDescent="0.25">
      <c r="A844" s="133"/>
      <c r="B844" s="133"/>
      <c r="C844" s="135"/>
      <c r="D844" s="86" t="s">
        <v>180</v>
      </c>
      <c r="E844" s="102">
        <v>7968.64707</v>
      </c>
      <c r="F844" s="102">
        <f>F889+F894+F899</f>
        <v>947.92</v>
      </c>
      <c r="G844" s="102">
        <v>0</v>
      </c>
      <c r="H844" s="102">
        <v>0</v>
      </c>
      <c r="I844" s="102">
        <v>0</v>
      </c>
      <c r="J844" s="99">
        <f t="shared" si="231"/>
        <v>8916.5670699999991</v>
      </c>
      <c r="K844" s="53"/>
      <c r="L844" s="57"/>
      <c r="M844" s="57"/>
      <c r="N844" s="57"/>
      <c r="O844" s="57"/>
      <c r="P844" s="57"/>
    </row>
    <row r="845" spans="1:16" ht="15.75" outlineLevel="2" x14ac:dyDescent="0.25">
      <c r="A845" s="133"/>
      <c r="B845" s="133"/>
      <c r="C845" s="135"/>
      <c r="D845" s="86" t="s">
        <v>7</v>
      </c>
      <c r="E845" s="101">
        <v>0</v>
      </c>
      <c r="F845" s="101">
        <v>0</v>
      </c>
      <c r="G845" s="101">
        <v>0</v>
      </c>
      <c r="H845" s="101">
        <v>0</v>
      </c>
      <c r="I845" s="101">
        <v>0</v>
      </c>
      <c r="J845" s="99">
        <f t="shared" si="231"/>
        <v>0</v>
      </c>
      <c r="K845" s="53"/>
      <c r="L845" s="57"/>
      <c r="M845" s="57"/>
      <c r="N845" s="57"/>
      <c r="O845" s="57"/>
      <c r="P845" s="57"/>
    </row>
    <row r="846" spans="1:16" ht="15.75" outlineLevel="2" x14ac:dyDescent="0.25">
      <c r="A846" s="133"/>
      <c r="B846" s="133"/>
      <c r="C846" s="135"/>
      <c r="D846" s="86" t="s">
        <v>8</v>
      </c>
      <c r="E846" s="101">
        <v>0</v>
      </c>
      <c r="F846" s="101">
        <v>0</v>
      </c>
      <c r="G846" s="101">
        <v>0</v>
      </c>
      <c r="H846" s="101">
        <v>0</v>
      </c>
      <c r="I846" s="101">
        <v>0</v>
      </c>
      <c r="J846" s="99">
        <f t="shared" si="231"/>
        <v>0</v>
      </c>
      <c r="K846" s="53"/>
      <c r="L846" s="57"/>
      <c r="M846" s="57"/>
      <c r="N846" s="57"/>
      <c r="O846" s="57"/>
      <c r="P846" s="57"/>
    </row>
    <row r="847" spans="1:16" ht="15.75" outlineLevel="2" x14ac:dyDescent="0.25">
      <c r="A847" s="133"/>
      <c r="B847" s="133"/>
      <c r="C847" s="135"/>
      <c r="D847" s="86" t="s">
        <v>9</v>
      </c>
      <c r="E847" s="101">
        <v>0</v>
      </c>
      <c r="F847" s="101">
        <v>0</v>
      </c>
      <c r="G847" s="101">
        <v>0</v>
      </c>
      <c r="H847" s="101">
        <v>0</v>
      </c>
      <c r="I847" s="101">
        <v>0</v>
      </c>
      <c r="J847" s="99">
        <f t="shared" si="231"/>
        <v>0</v>
      </c>
      <c r="K847" s="53"/>
      <c r="L847" s="57"/>
      <c r="M847" s="57"/>
      <c r="N847" s="57"/>
      <c r="O847" s="57"/>
      <c r="P847" s="57"/>
    </row>
    <row r="848" spans="1:16" ht="15.75" customHeight="1" outlineLevel="2" x14ac:dyDescent="0.25">
      <c r="A848" s="133"/>
      <c r="B848" s="133"/>
      <c r="C848" s="132" t="s">
        <v>293</v>
      </c>
      <c r="D848" s="86" t="s">
        <v>6</v>
      </c>
      <c r="E848" s="101">
        <f>SUM(E849:E852)</f>
        <v>0</v>
      </c>
      <c r="F848" s="101">
        <f t="shared" ref="F848:J848" si="232">SUM(F849:F852)</f>
        <v>2691.6894400000001</v>
      </c>
      <c r="G848" s="101">
        <f t="shared" si="232"/>
        <v>3096.9564300000002</v>
      </c>
      <c r="H848" s="101">
        <f t="shared" si="232"/>
        <v>3096.9564300000002</v>
      </c>
      <c r="I848" s="101">
        <f t="shared" si="232"/>
        <v>0</v>
      </c>
      <c r="J848" s="101">
        <f t="shared" si="232"/>
        <v>8885.6023000000005</v>
      </c>
      <c r="K848" s="53"/>
      <c r="L848" s="57"/>
      <c r="M848" s="57"/>
      <c r="N848" s="57"/>
      <c r="O848" s="57"/>
      <c r="P848" s="57"/>
    </row>
    <row r="849" spans="1:16" ht="15.75" outlineLevel="2" x14ac:dyDescent="0.25">
      <c r="A849" s="133"/>
      <c r="B849" s="133"/>
      <c r="C849" s="133"/>
      <c r="D849" s="86" t="s">
        <v>180</v>
      </c>
      <c r="E849" s="101">
        <v>0</v>
      </c>
      <c r="F849" s="101">
        <v>2691.6894400000001</v>
      </c>
      <c r="G849" s="101">
        <v>3096.9564300000002</v>
      </c>
      <c r="H849" s="101">
        <v>3096.9564300000002</v>
      </c>
      <c r="I849" s="101">
        <v>0</v>
      </c>
      <c r="J849" s="101">
        <f>E849+F849+G849+H849+I849</f>
        <v>8885.6023000000005</v>
      </c>
      <c r="K849" s="53"/>
      <c r="L849" s="57"/>
      <c r="M849" s="57"/>
      <c r="N849" s="57"/>
      <c r="O849" s="57"/>
      <c r="P849" s="57"/>
    </row>
    <row r="850" spans="1:16" ht="15.75" outlineLevel="2" x14ac:dyDescent="0.25">
      <c r="A850" s="133"/>
      <c r="B850" s="133"/>
      <c r="C850" s="133"/>
      <c r="D850" s="86" t="s">
        <v>7</v>
      </c>
      <c r="E850" s="101">
        <v>0</v>
      </c>
      <c r="F850" s="101">
        <v>0</v>
      </c>
      <c r="G850" s="101">
        <v>0</v>
      </c>
      <c r="H850" s="101">
        <v>0</v>
      </c>
      <c r="I850" s="101">
        <v>0</v>
      </c>
      <c r="J850" s="101">
        <f t="shared" ref="J850:J852" si="233">E850+F850+G850+H850+I850</f>
        <v>0</v>
      </c>
      <c r="K850" s="53"/>
      <c r="L850" s="57"/>
      <c r="M850" s="57"/>
      <c r="N850" s="57"/>
      <c r="O850" s="57"/>
      <c r="P850" s="57"/>
    </row>
    <row r="851" spans="1:16" ht="15.75" outlineLevel="2" x14ac:dyDescent="0.25">
      <c r="A851" s="133"/>
      <c r="B851" s="133"/>
      <c r="C851" s="133"/>
      <c r="D851" s="86" t="s">
        <v>8</v>
      </c>
      <c r="E851" s="101">
        <v>0</v>
      </c>
      <c r="F851" s="101">
        <v>0</v>
      </c>
      <c r="G851" s="101">
        <v>0</v>
      </c>
      <c r="H851" s="101">
        <v>0</v>
      </c>
      <c r="I851" s="101">
        <v>0</v>
      </c>
      <c r="J851" s="101">
        <f t="shared" si="233"/>
        <v>0</v>
      </c>
      <c r="K851" s="53"/>
      <c r="L851" s="57"/>
      <c r="M851" s="57"/>
      <c r="N851" s="57"/>
      <c r="O851" s="57"/>
      <c r="P851" s="57"/>
    </row>
    <row r="852" spans="1:16" ht="15.75" outlineLevel="2" x14ac:dyDescent="0.25">
      <c r="A852" s="133"/>
      <c r="B852" s="133"/>
      <c r="C852" s="134"/>
      <c r="D852" s="86" t="s">
        <v>9</v>
      </c>
      <c r="E852" s="101">
        <v>0</v>
      </c>
      <c r="F852" s="101">
        <v>0</v>
      </c>
      <c r="G852" s="101">
        <v>0</v>
      </c>
      <c r="H852" s="101">
        <v>0</v>
      </c>
      <c r="I852" s="101">
        <v>0</v>
      </c>
      <c r="J852" s="101">
        <f t="shared" si="233"/>
        <v>0</v>
      </c>
      <c r="K852" s="53"/>
      <c r="L852" s="57"/>
      <c r="M852" s="57"/>
      <c r="N852" s="57"/>
      <c r="O852" s="57"/>
      <c r="P852" s="57"/>
    </row>
    <row r="853" spans="1:16" ht="15.75" customHeight="1" outlineLevel="2" x14ac:dyDescent="0.25">
      <c r="A853" s="133"/>
      <c r="B853" s="133"/>
      <c r="C853" s="132" t="s">
        <v>294</v>
      </c>
      <c r="D853" s="86" t="s">
        <v>6</v>
      </c>
      <c r="E853" s="101">
        <f>SUM(E854:E857)</f>
        <v>0</v>
      </c>
      <c r="F853" s="101">
        <f t="shared" ref="F853:J853" si="234">SUM(F854:F857)</f>
        <v>524.84253000000001</v>
      </c>
      <c r="G853" s="101">
        <f t="shared" si="234"/>
        <v>600.98762999999997</v>
      </c>
      <c r="H853" s="101">
        <f t="shared" si="234"/>
        <v>600.98762999999997</v>
      </c>
      <c r="I853" s="101">
        <f t="shared" si="234"/>
        <v>0</v>
      </c>
      <c r="J853" s="101">
        <f t="shared" si="234"/>
        <v>1726.8177900000001</v>
      </c>
      <c r="K853" s="53"/>
      <c r="L853" s="57"/>
      <c r="M853" s="57"/>
      <c r="N853" s="57"/>
      <c r="O853" s="57"/>
      <c r="P853" s="57"/>
    </row>
    <row r="854" spans="1:16" ht="15.75" outlineLevel="2" x14ac:dyDescent="0.25">
      <c r="A854" s="133"/>
      <c r="B854" s="133"/>
      <c r="C854" s="133"/>
      <c r="D854" s="86" t="s">
        <v>180</v>
      </c>
      <c r="E854" s="101">
        <v>0</v>
      </c>
      <c r="F854" s="101">
        <f>522.60853+2.234</f>
        <v>524.84253000000001</v>
      </c>
      <c r="G854" s="101">
        <v>600.98762999999997</v>
      </c>
      <c r="H854" s="101">
        <v>600.98762999999997</v>
      </c>
      <c r="I854" s="101">
        <v>0</v>
      </c>
      <c r="J854" s="99">
        <f>E854+F854+G854+H854+I854</f>
        <v>1726.8177900000001</v>
      </c>
      <c r="K854" s="53"/>
      <c r="L854" s="57"/>
      <c r="M854" s="57"/>
      <c r="N854" s="57"/>
      <c r="O854" s="57"/>
      <c r="P854" s="57"/>
    </row>
    <row r="855" spans="1:16" ht="15.75" outlineLevel="2" x14ac:dyDescent="0.25">
      <c r="A855" s="133"/>
      <c r="B855" s="133"/>
      <c r="C855" s="133"/>
      <c r="D855" s="86" t="s">
        <v>7</v>
      </c>
      <c r="E855" s="101">
        <v>0</v>
      </c>
      <c r="F855" s="101">
        <v>0</v>
      </c>
      <c r="G855" s="101">
        <v>0</v>
      </c>
      <c r="H855" s="101">
        <v>0</v>
      </c>
      <c r="I855" s="101">
        <v>0</v>
      </c>
      <c r="J855" s="99">
        <f t="shared" ref="J855:J857" si="235">E855+F855+G855+H855+I855</f>
        <v>0</v>
      </c>
      <c r="K855" s="53"/>
      <c r="L855" s="57"/>
      <c r="M855" s="57"/>
      <c r="N855" s="57"/>
      <c r="O855" s="57"/>
      <c r="P855" s="57"/>
    </row>
    <row r="856" spans="1:16" ht="15.75" outlineLevel="2" x14ac:dyDescent="0.25">
      <c r="A856" s="133"/>
      <c r="B856" s="133"/>
      <c r="C856" s="133"/>
      <c r="D856" s="86" t="s">
        <v>8</v>
      </c>
      <c r="E856" s="101">
        <v>0</v>
      </c>
      <c r="F856" s="101">
        <v>0</v>
      </c>
      <c r="G856" s="101">
        <v>0</v>
      </c>
      <c r="H856" s="101">
        <v>0</v>
      </c>
      <c r="I856" s="101">
        <v>0</v>
      </c>
      <c r="J856" s="99">
        <f t="shared" si="235"/>
        <v>0</v>
      </c>
      <c r="K856" s="53"/>
      <c r="L856" s="57"/>
      <c r="M856" s="57"/>
      <c r="N856" s="57"/>
      <c r="O856" s="57"/>
      <c r="P856" s="57"/>
    </row>
    <row r="857" spans="1:16" ht="15.75" outlineLevel="2" x14ac:dyDescent="0.25">
      <c r="A857" s="133"/>
      <c r="B857" s="133"/>
      <c r="C857" s="134"/>
      <c r="D857" s="86" t="s">
        <v>9</v>
      </c>
      <c r="E857" s="101">
        <v>0</v>
      </c>
      <c r="F857" s="101">
        <v>0</v>
      </c>
      <c r="G857" s="101">
        <v>0</v>
      </c>
      <c r="H857" s="101">
        <v>0</v>
      </c>
      <c r="I857" s="101">
        <v>0</v>
      </c>
      <c r="J857" s="99">
        <f t="shared" si="235"/>
        <v>0</v>
      </c>
      <c r="K857" s="53"/>
      <c r="L857" s="57"/>
      <c r="M857" s="57"/>
      <c r="N857" s="57"/>
      <c r="O857" s="57"/>
      <c r="P857" s="57"/>
    </row>
    <row r="858" spans="1:16" ht="15.75" customHeight="1" outlineLevel="2" x14ac:dyDescent="0.25">
      <c r="A858" s="133"/>
      <c r="B858" s="133"/>
      <c r="C858" s="132" t="s">
        <v>295</v>
      </c>
      <c r="D858" s="86" t="s">
        <v>6</v>
      </c>
      <c r="E858" s="101">
        <f>SUM(E859:E862)</f>
        <v>0</v>
      </c>
      <c r="F858" s="101">
        <f t="shared" ref="F858:J858" si="236">SUM(F859:F862)</f>
        <v>1178.4475199999999</v>
      </c>
      <c r="G858" s="101">
        <f t="shared" si="236"/>
        <v>1355.8773000000001</v>
      </c>
      <c r="H858" s="101">
        <f t="shared" si="236"/>
        <v>1355.8773000000001</v>
      </c>
      <c r="I858" s="101">
        <f t="shared" si="236"/>
        <v>0</v>
      </c>
      <c r="J858" s="101">
        <f t="shared" si="236"/>
        <v>3890.2021199999999</v>
      </c>
      <c r="K858" s="53"/>
      <c r="L858" s="57"/>
      <c r="M858" s="57"/>
      <c r="N858" s="57"/>
      <c r="O858" s="57"/>
      <c r="P858" s="57"/>
    </row>
    <row r="859" spans="1:16" ht="15.75" outlineLevel="2" x14ac:dyDescent="0.25">
      <c r="A859" s="133"/>
      <c r="B859" s="133"/>
      <c r="C859" s="133"/>
      <c r="D859" s="86" t="s">
        <v>180</v>
      </c>
      <c r="E859" s="101">
        <v>0</v>
      </c>
      <c r="F859" s="101">
        <v>1178.4475199999999</v>
      </c>
      <c r="G859" s="101">
        <v>1355.8773000000001</v>
      </c>
      <c r="H859" s="101">
        <v>1355.8773000000001</v>
      </c>
      <c r="I859" s="101">
        <v>0</v>
      </c>
      <c r="J859" s="99">
        <f>E859+F859+G859+H859+I859</f>
        <v>3890.2021199999999</v>
      </c>
      <c r="K859" s="53"/>
      <c r="L859" s="57"/>
      <c r="M859" s="57"/>
      <c r="N859" s="57"/>
      <c r="O859" s="57"/>
      <c r="P859" s="57"/>
    </row>
    <row r="860" spans="1:16" ht="15.75" outlineLevel="2" x14ac:dyDescent="0.25">
      <c r="A860" s="133"/>
      <c r="B860" s="133"/>
      <c r="C860" s="133"/>
      <c r="D860" s="86" t="s">
        <v>7</v>
      </c>
      <c r="E860" s="101">
        <v>0</v>
      </c>
      <c r="F860" s="101">
        <v>0</v>
      </c>
      <c r="G860" s="101">
        <v>0</v>
      </c>
      <c r="H860" s="101">
        <v>0</v>
      </c>
      <c r="I860" s="101">
        <v>0</v>
      </c>
      <c r="J860" s="99">
        <f t="shared" ref="J860:J862" si="237">E860+F860+G860+H860+I860</f>
        <v>0</v>
      </c>
      <c r="K860" s="53"/>
      <c r="L860" s="57"/>
      <c r="M860" s="57"/>
      <c r="N860" s="57"/>
      <c r="O860" s="57"/>
      <c r="P860" s="57"/>
    </row>
    <row r="861" spans="1:16" ht="15.75" outlineLevel="2" x14ac:dyDescent="0.25">
      <c r="A861" s="133"/>
      <c r="B861" s="133"/>
      <c r="C861" s="133"/>
      <c r="D861" s="86" t="s">
        <v>8</v>
      </c>
      <c r="E861" s="101">
        <v>0</v>
      </c>
      <c r="F861" s="101">
        <v>0</v>
      </c>
      <c r="G861" s="101">
        <v>0</v>
      </c>
      <c r="H861" s="101">
        <v>0</v>
      </c>
      <c r="I861" s="101">
        <v>0</v>
      </c>
      <c r="J861" s="99">
        <f t="shared" si="237"/>
        <v>0</v>
      </c>
      <c r="K861" s="53"/>
      <c r="L861" s="57"/>
      <c r="M861" s="57"/>
      <c r="N861" s="57"/>
      <c r="O861" s="57"/>
      <c r="P861" s="57"/>
    </row>
    <row r="862" spans="1:16" ht="15.75" outlineLevel="2" x14ac:dyDescent="0.25">
      <c r="A862" s="133"/>
      <c r="B862" s="133"/>
      <c r="C862" s="134"/>
      <c r="D862" s="86" t="s">
        <v>9</v>
      </c>
      <c r="E862" s="101">
        <v>0</v>
      </c>
      <c r="F862" s="101">
        <v>0</v>
      </c>
      <c r="G862" s="101">
        <v>0</v>
      </c>
      <c r="H862" s="101">
        <v>0</v>
      </c>
      <c r="I862" s="101">
        <v>0</v>
      </c>
      <c r="J862" s="99">
        <f t="shared" si="237"/>
        <v>0</v>
      </c>
      <c r="K862" s="53"/>
      <c r="L862" s="57"/>
      <c r="M862" s="57"/>
      <c r="N862" s="57"/>
      <c r="O862" s="57"/>
      <c r="P862" s="57"/>
    </row>
    <row r="863" spans="1:16" ht="15.75" customHeight="1" outlineLevel="2" x14ac:dyDescent="0.25">
      <c r="A863" s="133"/>
      <c r="B863" s="133"/>
      <c r="C863" s="132" t="s">
        <v>296</v>
      </c>
      <c r="D863" s="86" t="s">
        <v>6</v>
      </c>
      <c r="E863" s="101">
        <f>SUM(E864:E867)</f>
        <v>0</v>
      </c>
      <c r="F863" s="101">
        <f t="shared" ref="F863:I863" si="238">SUM(F864:F867)</f>
        <v>706.16084999999998</v>
      </c>
      <c r="G863" s="101">
        <f t="shared" si="238"/>
        <v>812.48206000000005</v>
      </c>
      <c r="H863" s="101">
        <f t="shared" si="238"/>
        <v>812.48206000000005</v>
      </c>
      <c r="I863" s="101">
        <f t="shared" si="238"/>
        <v>0</v>
      </c>
      <c r="J863" s="101">
        <f>SUM(J864:J867)</f>
        <v>2331.1249699999998</v>
      </c>
      <c r="K863" s="53"/>
      <c r="L863" s="57"/>
      <c r="M863" s="57"/>
      <c r="N863" s="57"/>
      <c r="O863" s="57"/>
      <c r="P863" s="57"/>
    </row>
    <row r="864" spans="1:16" ht="15.75" outlineLevel="2" x14ac:dyDescent="0.25">
      <c r="A864" s="133"/>
      <c r="B864" s="133"/>
      <c r="C864" s="133"/>
      <c r="D864" s="86" t="s">
        <v>180</v>
      </c>
      <c r="E864" s="101">
        <v>0</v>
      </c>
      <c r="F864" s="101">
        <v>706.16084999999998</v>
      </c>
      <c r="G864" s="101">
        <v>812.48206000000005</v>
      </c>
      <c r="H864" s="101">
        <v>812.48206000000005</v>
      </c>
      <c r="I864" s="101">
        <v>0</v>
      </c>
      <c r="J864" s="99">
        <f>E864+F864+G864+H864+I864</f>
        <v>2331.1249699999998</v>
      </c>
      <c r="K864" s="53"/>
      <c r="L864" s="57"/>
      <c r="M864" s="57"/>
      <c r="N864" s="57"/>
      <c r="O864" s="57"/>
      <c r="P864" s="57"/>
    </row>
    <row r="865" spans="1:16" ht="15.75" outlineLevel="2" x14ac:dyDescent="0.25">
      <c r="A865" s="133"/>
      <c r="B865" s="133"/>
      <c r="C865" s="133"/>
      <c r="D865" s="86" t="s">
        <v>7</v>
      </c>
      <c r="E865" s="101">
        <v>0</v>
      </c>
      <c r="F865" s="101">
        <v>0</v>
      </c>
      <c r="G865" s="101">
        <v>0</v>
      </c>
      <c r="H865" s="101">
        <v>0</v>
      </c>
      <c r="I865" s="101">
        <v>0</v>
      </c>
      <c r="J865" s="99">
        <f t="shared" ref="J865:J867" si="239">E865+F865+G865+H865+I865</f>
        <v>0</v>
      </c>
      <c r="K865" s="53"/>
      <c r="L865" s="57"/>
      <c r="M865" s="57"/>
      <c r="N865" s="57"/>
      <c r="O865" s="57"/>
      <c r="P865" s="57"/>
    </row>
    <row r="866" spans="1:16" ht="15.75" outlineLevel="2" x14ac:dyDescent="0.25">
      <c r="A866" s="133"/>
      <c r="B866" s="133"/>
      <c r="C866" s="133"/>
      <c r="D866" s="86" t="s">
        <v>8</v>
      </c>
      <c r="E866" s="101">
        <v>0</v>
      </c>
      <c r="F866" s="101">
        <v>0</v>
      </c>
      <c r="G866" s="101">
        <v>0</v>
      </c>
      <c r="H866" s="101">
        <v>0</v>
      </c>
      <c r="I866" s="101">
        <v>0</v>
      </c>
      <c r="J866" s="99">
        <f t="shared" si="239"/>
        <v>0</v>
      </c>
      <c r="K866" s="53"/>
      <c r="L866" s="57"/>
      <c r="M866" s="57"/>
      <c r="N866" s="57"/>
      <c r="O866" s="57"/>
      <c r="P866" s="57"/>
    </row>
    <row r="867" spans="1:16" ht="15.75" outlineLevel="2" x14ac:dyDescent="0.25">
      <c r="A867" s="133"/>
      <c r="B867" s="133"/>
      <c r="C867" s="134"/>
      <c r="D867" s="86" t="s">
        <v>9</v>
      </c>
      <c r="E867" s="101">
        <v>0</v>
      </c>
      <c r="F867" s="101">
        <v>0</v>
      </c>
      <c r="G867" s="101">
        <v>0</v>
      </c>
      <c r="H867" s="101">
        <v>0</v>
      </c>
      <c r="I867" s="101">
        <v>0</v>
      </c>
      <c r="J867" s="99">
        <f t="shared" si="239"/>
        <v>0</v>
      </c>
      <c r="K867" s="53"/>
      <c r="L867" s="57"/>
      <c r="M867" s="57"/>
      <c r="N867" s="57"/>
      <c r="O867" s="57"/>
      <c r="P867" s="57"/>
    </row>
    <row r="868" spans="1:16" ht="15.75" customHeight="1" outlineLevel="2" x14ac:dyDescent="0.25">
      <c r="A868" s="133"/>
      <c r="B868" s="133"/>
      <c r="C868" s="132" t="s">
        <v>297</v>
      </c>
      <c r="D868" s="86" t="s">
        <v>6</v>
      </c>
      <c r="E868" s="101">
        <f>SUM(E869:E872)</f>
        <v>0</v>
      </c>
      <c r="F868" s="101">
        <f t="shared" ref="F868:I868" si="240">SUM(F869:F872)</f>
        <v>381.60453999999999</v>
      </c>
      <c r="G868" s="101">
        <f t="shared" si="240"/>
        <v>439.0598</v>
      </c>
      <c r="H868" s="101">
        <f t="shared" si="240"/>
        <v>439.0598</v>
      </c>
      <c r="I868" s="101">
        <f t="shared" si="240"/>
        <v>0</v>
      </c>
      <c r="J868" s="101">
        <f>SUM(J869:J872)</f>
        <v>1259.72414</v>
      </c>
      <c r="K868" s="53"/>
      <c r="L868" s="57"/>
      <c r="M868" s="57"/>
      <c r="N868" s="57"/>
      <c r="O868" s="57"/>
      <c r="P868" s="57"/>
    </row>
    <row r="869" spans="1:16" ht="15.75" outlineLevel="2" x14ac:dyDescent="0.25">
      <c r="A869" s="133"/>
      <c r="B869" s="133"/>
      <c r="C869" s="133"/>
      <c r="D869" s="86" t="s">
        <v>180</v>
      </c>
      <c r="E869" s="101">
        <v>0</v>
      </c>
      <c r="F869" s="101">
        <v>381.60453999999999</v>
      </c>
      <c r="G869" s="101">
        <v>439.0598</v>
      </c>
      <c r="H869" s="101">
        <v>439.0598</v>
      </c>
      <c r="I869" s="101">
        <v>0</v>
      </c>
      <c r="J869" s="99">
        <f>E869+F869+G869+H869+I869</f>
        <v>1259.72414</v>
      </c>
      <c r="K869" s="53"/>
      <c r="L869" s="57"/>
      <c r="M869" s="57"/>
      <c r="N869" s="57"/>
      <c r="O869" s="57"/>
      <c r="P869" s="57"/>
    </row>
    <row r="870" spans="1:16" ht="15.75" outlineLevel="2" x14ac:dyDescent="0.25">
      <c r="A870" s="133"/>
      <c r="B870" s="133"/>
      <c r="C870" s="133"/>
      <c r="D870" s="86" t="s">
        <v>7</v>
      </c>
      <c r="E870" s="101">
        <v>0</v>
      </c>
      <c r="F870" s="101">
        <v>0</v>
      </c>
      <c r="G870" s="101">
        <v>0</v>
      </c>
      <c r="H870" s="101">
        <v>0</v>
      </c>
      <c r="I870" s="101">
        <v>0</v>
      </c>
      <c r="J870" s="99">
        <f t="shared" ref="J870:J872" si="241">E870+F870+G870+H870+I870</f>
        <v>0</v>
      </c>
      <c r="K870" s="53"/>
      <c r="L870" s="57"/>
      <c r="M870" s="57"/>
      <c r="N870" s="57"/>
      <c r="O870" s="57"/>
      <c r="P870" s="57"/>
    </row>
    <row r="871" spans="1:16" ht="15.75" outlineLevel="2" x14ac:dyDescent="0.25">
      <c r="A871" s="133"/>
      <c r="B871" s="133"/>
      <c r="C871" s="133"/>
      <c r="D871" s="86" t="s">
        <v>8</v>
      </c>
      <c r="E871" s="101">
        <v>0</v>
      </c>
      <c r="F871" s="101">
        <v>0</v>
      </c>
      <c r="G871" s="101">
        <v>0</v>
      </c>
      <c r="H871" s="101">
        <v>0</v>
      </c>
      <c r="I871" s="101">
        <v>0</v>
      </c>
      <c r="J871" s="99">
        <f t="shared" si="241"/>
        <v>0</v>
      </c>
      <c r="K871" s="53"/>
      <c r="L871" s="57"/>
      <c r="M871" s="57"/>
      <c r="N871" s="57"/>
      <c r="O871" s="57"/>
      <c r="P871" s="57"/>
    </row>
    <row r="872" spans="1:16" ht="15.75" outlineLevel="2" x14ac:dyDescent="0.25">
      <c r="A872" s="133"/>
      <c r="B872" s="133"/>
      <c r="C872" s="134"/>
      <c r="D872" s="86" t="s">
        <v>9</v>
      </c>
      <c r="E872" s="101">
        <v>0</v>
      </c>
      <c r="F872" s="101">
        <v>0</v>
      </c>
      <c r="G872" s="101">
        <v>0</v>
      </c>
      <c r="H872" s="101">
        <v>0</v>
      </c>
      <c r="I872" s="101">
        <v>0</v>
      </c>
      <c r="J872" s="99">
        <f t="shared" si="241"/>
        <v>0</v>
      </c>
      <c r="K872" s="53"/>
      <c r="L872" s="57"/>
      <c r="M872" s="57"/>
      <c r="N872" s="57"/>
      <c r="O872" s="57"/>
      <c r="P872" s="57"/>
    </row>
    <row r="873" spans="1:16" ht="15.75" customHeight="1" outlineLevel="2" x14ac:dyDescent="0.25">
      <c r="A873" s="133"/>
      <c r="B873" s="133"/>
      <c r="C873" s="132" t="s">
        <v>298</v>
      </c>
      <c r="D873" s="86" t="s">
        <v>6</v>
      </c>
      <c r="E873" s="101">
        <f>SUM(E874:E877)</f>
        <v>0</v>
      </c>
      <c r="F873" s="101">
        <f t="shared" ref="F873:J873" si="242">SUM(F874:F877)</f>
        <v>2961.3529600000002</v>
      </c>
      <c r="G873" s="101">
        <f t="shared" si="242"/>
        <v>2887.0749000000001</v>
      </c>
      <c r="H873" s="101">
        <f t="shared" si="242"/>
        <v>2887.0749000000001</v>
      </c>
      <c r="I873" s="101">
        <f t="shared" si="242"/>
        <v>0</v>
      </c>
      <c r="J873" s="101">
        <f t="shared" si="242"/>
        <v>8735.5027599999994</v>
      </c>
      <c r="K873" s="53"/>
      <c r="L873" s="57"/>
      <c r="M873" s="57"/>
      <c r="N873" s="57"/>
      <c r="O873" s="57"/>
      <c r="P873" s="57"/>
    </row>
    <row r="874" spans="1:16" ht="15.75" outlineLevel="2" x14ac:dyDescent="0.25">
      <c r="A874" s="133"/>
      <c r="B874" s="133"/>
      <c r="C874" s="133"/>
      <c r="D874" s="86" t="s">
        <v>180</v>
      </c>
      <c r="E874" s="101">
        <v>0</v>
      </c>
      <c r="F874" s="101">
        <v>2961.3529600000002</v>
      </c>
      <c r="G874" s="101">
        <v>2887.0749000000001</v>
      </c>
      <c r="H874" s="101">
        <v>2887.0749000000001</v>
      </c>
      <c r="I874" s="101">
        <v>0</v>
      </c>
      <c r="J874" s="99">
        <f>E874+F874+G874+H874+I874</f>
        <v>8735.5027599999994</v>
      </c>
      <c r="K874" s="53"/>
      <c r="L874" s="57"/>
      <c r="M874" s="57"/>
      <c r="N874" s="57"/>
      <c r="O874" s="57"/>
      <c r="P874" s="57"/>
    </row>
    <row r="875" spans="1:16" ht="15.75" outlineLevel="2" x14ac:dyDescent="0.25">
      <c r="A875" s="133"/>
      <c r="B875" s="133"/>
      <c r="C875" s="133"/>
      <c r="D875" s="86" t="s">
        <v>7</v>
      </c>
      <c r="E875" s="101">
        <v>0</v>
      </c>
      <c r="F875" s="101">
        <v>0</v>
      </c>
      <c r="G875" s="101">
        <v>0</v>
      </c>
      <c r="H875" s="101">
        <v>0</v>
      </c>
      <c r="I875" s="101">
        <v>0</v>
      </c>
      <c r="J875" s="99">
        <f t="shared" ref="J875:J877" si="243">E875+F875+G875+H875+I875</f>
        <v>0</v>
      </c>
      <c r="K875" s="53"/>
      <c r="L875" s="57"/>
      <c r="M875" s="57"/>
      <c r="N875" s="57"/>
      <c r="O875" s="57"/>
      <c r="P875" s="57"/>
    </row>
    <row r="876" spans="1:16" ht="15.75" outlineLevel="2" x14ac:dyDescent="0.25">
      <c r="A876" s="133"/>
      <c r="B876" s="133"/>
      <c r="C876" s="133"/>
      <c r="D876" s="86" t="s">
        <v>8</v>
      </c>
      <c r="E876" s="101">
        <v>0</v>
      </c>
      <c r="F876" s="101">
        <v>0</v>
      </c>
      <c r="G876" s="101">
        <v>0</v>
      </c>
      <c r="H876" s="101">
        <v>0</v>
      </c>
      <c r="I876" s="101">
        <v>0</v>
      </c>
      <c r="J876" s="99">
        <f t="shared" si="243"/>
        <v>0</v>
      </c>
      <c r="K876" s="53"/>
      <c r="L876" s="57"/>
      <c r="M876" s="57"/>
      <c r="N876" s="57"/>
      <c r="O876" s="57"/>
      <c r="P876" s="57"/>
    </row>
    <row r="877" spans="1:16" ht="15.75" outlineLevel="2" x14ac:dyDescent="0.25">
      <c r="A877" s="133"/>
      <c r="B877" s="133"/>
      <c r="C877" s="134"/>
      <c r="D877" s="86" t="s">
        <v>9</v>
      </c>
      <c r="E877" s="101">
        <v>0</v>
      </c>
      <c r="F877" s="101">
        <v>0</v>
      </c>
      <c r="G877" s="101">
        <v>0</v>
      </c>
      <c r="H877" s="101">
        <v>0</v>
      </c>
      <c r="I877" s="101">
        <v>0</v>
      </c>
      <c r="J877" s="99">
        <f t="shared" si="243"/>
        <v>0</v>
      </c>
      <c r="K877" s="53"/>
      <c r="L877" s="57"/>
      <c r="M877" s="57"/>
      <c r="N877" s="57"/>
      <c r="O877" s="57"/>
      <c r="P877" s="57"/>
    </row>
    <row r="878" spans="1:16" ht="15.75" customHeight="1" outlineLevel="2" x14ac:dyDescent="0.25">
      <c r="A878" s="133"/>
      <c r="B878" s="133"/>
      <c r="C878" s="132" t="s">
        <v>299</v>
      </c>
      <c r="D878" s="86" t="s">
        <v>6</v>
      </c>
      <c r="E878" s="101">
        <f>SUM(E879:E882)</f>
        <v>0</v>
      </c>
      <c r="F878" s="101">
        <f t="shared" ref="F878:J878" si="244">SUM(F879:F882)</f>
        <v>724.48217</v>
      </c>
      <c r="G878" s="101">
        <f t="shared" si="244"/>
        <v>833.56187999999997</v>
      </c>
      <c r="H878" s="101">
        <f t="shared" si="244"/>
        <v>833.56187999999997</v>
      </c>
      <c r="I878" s="101">
        <f t="shared" si="244"/>
        <v>0</v>
      </c>
      <c r="J878" s="101">
        <f t="shared" si="244"/>
        <v>2391.6059299999997</v>
      </c>
      <c r="K878" s="53"/>
      <c r="L878" s="57"/>
      <c r="M878" s="57"/>
      <c r="N878" s="57"/>
      <c r="O878" s="57"/>
      <c r="P878" s="57"/>
    </row>
    <row r="879" spans="1:16" ht="15.75" outlineLevel="2" x14ac:dyDescent="0.25">
      <c r="A879" s="133"/>
      <c r="B879" s="133"/>
      <c r="C879" s="133"/>
      <c r="D879" s="86" t="s">
        <v>180</v>
      </c>
      <c r="E879" s="101">
        <v>0</v>
      </c>
      <c r="F879" s="101">
        <v>724.48217</v>
      </c>
      <c r="G879" s="101">
        <v>833.56187999999997</v>
      </c>
      <c r="H879" s="101">
        <v>833.56187999999997</v>
      </c>
      <c r="I879" s="101">
        <v>0</v>
      </c>
      <c r="J879" s="99">
        <f>E879+F879+G879+H879+I879</f>
        <v>2391.6059299999997</v>
      </c>
      <c r="K879" s="53"/>
      <c r="L879" s="57"/>
      <c r="M879" s="57"/>
      <c r="N879" s="57"/>
      <c r="O879" s="57"/>
      <c r="P879" s="57"/>
    </row>
    <row r="880" spans="1:16" ht="15.75" outlineLevel="2" x14ac:dyDescent="0.25">
      <c r="A880" s="133"/>
      <c r="B880" s="133"/>
      <c r="C880" s="133"/>
      <c r="D880" s="86" t="s">
        <v>7</v>
      </c>
      <c r="E880" s="101">
        <v>0</v>
      </c>
      <c r="F880" s="101">
        <v>0</v>
      </c>
      <c r="G880" s="101">
        <v>0</v>
      </c>
      <c r="H880" s="101">
        <v>0</v>
      </c>
      <c r="I880" s="101">
        <v>0</v>
      </c>
      <c r="J880" s="99">
        <f t="shared" ref="J880:J882" si="245">E880+F880+G880+H880+I880</f>
        <v>0</v>
      </c>
      <c r="K880" s="53"/>
      <c r="L880" s="57"/>
      <c r="M880" s="57"/>
      <c r="N880" s="57"/>
      <c r="O880" s="57"/>
      <c r="P880" s="57"/>
    </row>
    <row r="881" spans="1:16" ht="15.75" outlineLevel="2" x14ac:dyDescent="0.25">
      <c r="A881" s="133"/>
      <c r="B881" s="133"/>
      <c r="C881" s="133"/>
      <c r="D881" s="86" t="s">
        <v>8</v>
      </c>
      <c r="E881" s="101">
        <v>0</v>
      </c>
      <c r="F881" s="101">
        <v>0</v>
      </c>
      <c r="G881" s="101">
        <v>0</v>
      </c>
      <c r="H881" s="101">
        <v>0</v>
      </c>
      <c r="I881" s="101">
        <v>0</v>
      </c>
      <c r="J881" s="99">
        <f t="shared" si="245"/>
        <v>0</v>
      </c>
      <c r="K881" s="53"/>
      <c r="L881" s="57"/>
      <c r="M881" s="57"/>
      <c r="N881" s="57"/>
      <c r="O881" s="57"/>
      <c r="P881" s="57"/>
    </row>
    <row r="882" spans="1:16" ht="15.75" outlineLevel="2" x14ac:dyDescent="0.25">
      <c r="A882" s="133"/>
      <c r="B882" s="133"/>
      <c r="C882" s="134"/>
      <c r="D882" s="86" t="s">
        <v>9</v>
      </c>
      <c r="E882" s="101">
        <v>0</v>
      </c>
      <c r="F882" s="101">
        <v>0</v>
      </c>
      <c r="G882" s="101">
        <v>0</v>
      </c>
      <c r="H882" s="101">
        <v>0</v>
      </c>
      <c r="I882" s="101">
        <v>0</v>
      </c>
      <c r="J882" s="99">
        <f t="shared" si="245"/>
        <v>0</v>
      </c>
      <c r="K882" s="53"/>
      <c r="L882" s="57"/>
      <c r="M882" s="57"/>
      <c r="N882" s="57"/>
      <c r="O882" s="57"/>
      <c r="P882" s="57"/>
    </row>
    <row r="883" spans="1:16" ht="15.75" customHeight="1" outlineLevel="2" x14ac:dyDescent="0.25">
      <c r="A883" s="133"/>
      <c r="B883" s="133"/>
      <c r="C883" s="135" t="s">
        <v>51</v>
      </c>
      <c r="D883" s="86" t="s">
        <v>6</v>
      </c>
      <c r="E883" s="99">
        <f>SUM(E884:E887)</f>
        <v>22519.422879999998</v>
      </c>
      <c r="F883" s="99">
        <f>SUM(F884:F887)</f>
        <v>32025.025130000002</v>
      </c>
      <c r="G883" s="100">
        <f>SUM(G884:G887)</f>
        <v>38495.426119999996</v>
      </c>
      <c r="H883" s="99">
        <f>SUM(H884:H887)</f>
        <v>38495.426119999996</v>
      </c>
      <c r="I883" s="99">
        <f>SUM(I884:I887)</f>
        <v>0</v>
      </c>
      <c r="J883" s="99">
        <f t="shared" si="231"/>
        <v>131535.30025</v>
      </c>
      <c r="K883" s="53"/>
      <c r="L883" s="57"/>
      <c r="M883" s="57"/>
      <c r="N883" s="57"/>
      <c r="O883" s="57"/>
      <c r="P883" s="57"/>
    </row>
    <row r="884" spans="1:16" ht="15.75" outlineLevel="2" x14ac:dyDescent="0.25">
      <c r="A884" s="133"/>
      <c r="B884" s="133"/>
      <c r="C884" s="135"/>
      <c r="D884" s="86" t="s">
        <v>180</v>
      </c>
      <c r="E884" s="99">
        <f>E844+E839+E829+E834+E849+E854+E859+E864+E869+E874+E879</f>
        <v>22519.422879999998</v>
      </c>
      <c r="F884" s="99">
        <f>F844+F839+F829+F834+F849+F854+F859+F864+F869+F874+F879</f>
        <v>32025.025130000002</v>
      </c>
      <c r="G884" s="99">
        <f>G844+G839+G829+G834+G849+G854+G859+G864+G869+G874+G879</f>
        <v>38495.426119999996</v>
      </c>
      <c r="H884" s="99">
        <f>H844+H839+H829+H834+H849+H854+H859+H864+H869+H874+H879</f>
        <v>38495.426119999996</v>
      </c>
      <c r="I884" s="99">
        <f t="shared" ref="I884" si="246">I844+I839+I829+I834+I849+I854+I859+I864+I869+I874+I879</f>
        <v>0</v>
      </c>
      <c r="J884" s="99">
        <f>E884+F884+G884+H884+I884</f>
        <v>131535.30025</v>
      </c>
      <c r="K884" s="53"/>
      <c r="L884" s="57"/>
      <c r="M884" s="57"/>
      <c r="N884" s="57"/>
      <c r="O884" s="57"/>
      <c r="P884" s="57"/>
    </row>
    <row r="885" spans="1:16" ht="15.75" outlineLevel="2" x14ac:dyDescent="0.25">
      <c r="A885" s="133"/>
      <c r="B885" s="133"/>
      <c r="C885" s="135"/>
      <c r="D885" s="86" t="s">
        <v>7</v>
      </c>
      <c r="E885" s="99">
        <f t="shared" ref="E885:I887" si="247">E845+E840+E830+E835</f>
        <v>0</v>
      </c>
      <c r="F885" s="99">
        <f t="shared" si="247"/>
        <v>0</v>
      </c>
      <c r="G885" s="99">
        <f t="shared" si="247"/>
        <v>0</v>
      </c>
      <c r="H885" s="99">
        <f t="shared" si="247"/>
        <v>0</v>
      </c>
      <c r="I885" s="99">
        <f t="shared" si="247"/>
        <v>0</v>
      </c>
      <c r="J885" s="99">
        <f t="shared" si="231"/>
        <v>0</v>
      </c>
      <c r="K885" s="53"/>
      <c r="L885" s="57"/>
      <c r="M885" s="57"/>
      <c r="N885" s="57"/>
      <c r="O885" s="57"/>
      <c r="P885" s="57"/>
    </row>
    <row r="886" spans="1:16" ht="15.75" outlineLevel="2" x14ac:dyDescent="0.25">
      <c r="A886" s="133"/>
      <c r="B886" s="133"/>
      <c r="C886" s="135"/>
      <c r="D886" s="86" t="s">
        <v>8</v>
      </c>
      <c r="E886" s="99">
        <f t="shared" si="247"/>
        <v>0</v>
      </c>
      <c r="F886" s="99">
        <f t="shared" si="247"/>
        <v>0</v>
      </c>
      <c r="G886" s="99">
        <f t="shared" si="247"/>
        <v>0</v>
      </c>
      <c r="H886" s="99">
        <f t="shared" si="247"/>
        <v>0</v>
      </c>
      <c r="I886" s="99">
        <f t="shared" si="247"/>
        <v>0</v>
      </c>
      <c r="J886" s="99">
        <f t="shared" si="231"/>
        <v>0</v>
      </c>
      <c r="K886" s="53"/>
      <c r="L886" s="57"/>
      <c r="M886" s="57"/>
      <c r="N886" s="57"/>
      <c r="O886" s="57"/>
      <c r="P886" s="57"/>
    </row>
    <row r="887" spans="1:16" ht="15.75" outlineLevel="2" x14ac:dyDescent="0.25">
      <c r="A887" s="134"/>
      <c r="B887" s="134"/>
      <c r="C887" s="135"/>
      <c r="D887" s="86" t="s">
        <v>9</v>
      </c>
      <c r="E887" s="99">
        <f t="shared" si="247"/>
        <v>0</v>
      </c>
      <c r="F887" s="99">
        <f t="shared" si="247"/>
        <v>0</v>
      </c>
      <c r="G887" s="99">
        <f t="shared" si="247"/>
        <v>0</v>
      </c>
      <c r="H887" s="99">
        <f t="shared" si="247"/>
        <v>0</v>
      </c>
      <c r="I887" s="99">
        <f t="shared" si="247"/>
        <v>0</v>
      </c>
      <c r="J887" s="99">
        <f t="shared" si="231"/>
        <v>0</v>
      </c>
      <c r="K887" s="53"/>
      <c r="L887" s="57"/>
      <c r="M887" s="57"/>
      <c r="N887" s="57"/>
      <c r="O887" s="57"/>
      <c r="P887" s="57"/>
    </row>
    <row r="888" spans="1:16" ht="15.75" outlineLevel="2" x14ac:dyDescent="0.25">
      <c r="A888" s="132" t="s">
        <v>376</v>
      </c>
      <c r="B888" s="132" t="s">
        <v>369</v>
      </c>
      <c r="C888" s="135" t="s">
        <v>201</v>
      </c>
      <c r="D888" s="86" t="s">
        <v>6</v>
      </c>
      <c r="E888" s="99">
        <f>SUM(E889:E892)</f>
        <v>0</v>
      </c>
      <c r="F888" s="99">
        <f>SUM(F889:F892)</f>
        <v>187.92</v>
      </c>
      <c r="G888" s="99">
        <f>SUM(G889:G892)</f>
        <v>0</v>
      </c>
      <c r="H888" s="99">
        <f>SUM(H889:H892)</f>
        <v>0</v>
      </c>
      <c r="I888" s="99">
        <f>SUM(I889:I892)</f>
        <v>0</v>
      </c>
      <c r="J888" s="99">
        <f>F888+G888+H888+I888</f>
        <v>187.92</v>
      </c>
      <c r="K888" s="53"/>
      <c r="L888" s="57"/>
      <c r="M888" s="57"/>
      <c r="N888" s="57"/>
      <c r="O888" s="57"/>
      <c r="P888" s="57"/>
    </row>
    <row r="889" spans="1:16" ht="15.75" outlineLevel="2" x14ac:dyDescent="0.25">
      <c r="A889" s="133"/>
      <c r="B889" s="133"/>
      <c r="C889" s="135"/>
      <c r="D889" s="86" t="s">
        <v>180</v>
      </c>
      <c r="E889" s="102">
        <v>0</v>
      </c>
      <c r="F889" s="102">
        <v>187.92</v>
      </c>
      <c r="G889" s="102">
        <v>0</v>
      </c>
      <c r="H889" s="102">
        <v>0</v>
      </c>
      <c r="I889" s="102">
        <v>0</v>
      </c>
      <c r="J889" s="99">
        <f t="shared" ref="J889:J902" si="248">F889+G889+H889+I889</f>
        <v>187.92</v>
      </c>
      <c r="K889" s="53"/>
      <c r="L889" s="57"/>
      <c r="M889" s="57"/>
      <c r="N889" s="57"/>
      <c r="O889" s="57"/>
      <c r="P889" s="57"/>
    </row>
    <row r="890" spans="1:16" ht="15.75" outlineLevel="2" x14ac:dyDescent="0.25">
      <c r="A890" s="133"/>
      <c r="B890" s="133"/>
      <c r="C890" s="135"/>
      <c r="D890" s="86" t="s">
        <v>7</v>
      </c>
      <c r="E890" s="102">
        <v>0</v>
      </c>
      <c r="F890" s="102">
        <v>0</v>
      </c>
      <c r="G890" s="102">
        <v>0</v>
      </c>
      <c r="H890" s="102">
        <v>0</v>
      </c>
      <c r="I890" s="102">
        <v>0</v>
      </c>
      <c r="J890" s="99">
        <f t="shared" si="248"/>
        <v>0</v>
      </c>
      <c r="K890" s="53"/>
      <c r="L890" s="57"/>
      <c r="M890" s="57"/>
      <c r="N890" s="57"/>
      <c r="O890" s="57"/>
      <c r="P890" s="57"/>
    </row>
    <row r="891" spans="1:16" ht="28.5" customHeight="1" outlineLevel="2" x14ac:dyDescent="0.25">
      <c r="A891" s="133"/>
      <c r="B891" s="133"/>
      <c r="C891" s="135"/>
      <c r="D891" s="86" t="s">
        <v>8</v>
      </c>
      <c r="E891" s="102">
        <v>0</v>
      </c>
      <c r="F891" s="102">
        <v>0</v>
      </c>
      <c r="G891" s="102">
        <v>0</v>
      </c>
      <c r="H891" s="102">
        <v>0</v>
      </c>
      <c r="I891" s="102">
        <v>0</v>
      </c>
      <c r="J891" s="99">
        <f t="shared" si="248"/>
        <v>0</v>
      </c>
      <c r="K891" s="53"/>
      <c r="L891" s="57"/>
      <c r="M891" s="57"/>
      <c r="N891" s="57"/>
      <c r="O891" s="57"/>
      <c r="P891" s="57"/>
    </row>
    <row r="892" spans="1:16" ht="38.25" customHeight="1" outlineLevel="2" x14ac:dyDescent="0.25">
      <c r="A892" s="134"/>
      <c r="B892" s="134"/>
      <c r="C892" s="135"/>
      <c r="D892" s="86" t="s">
        <v>9</v>
      </c>
      <c r="E892" s="102">
        <v>0</v>
      </c>
      <c r="F892" s="102">
        <v>0</v>
      </c>
      <c r="G892" s="102">
        <v>0</v>
      </c>
      <c r="H892" s="102">
        <v>0</v>
      </c>
      <c r="I892" s="102">
        <v>0</v>
      </c>
      <c r="J892" s="99">
        <f t="shared" si="248"/>
        <v>0</v>
      </c>
      <c r="K892" s="53"/>
      <c r="L892" s="57"/>
      <c r="M892" s="57"/>
      <c r="N892" s="57"/>
      <c r="O892" s="57"/>
      <c r="P892" s="57"/>
    </row>
    <row r="893" spans="1:16" ht="15.75" outlineLevel="2" x14ac:dyDescent="0.25">
      <c r="A893" s="132" t="s">
        <v>377</v>
      </c>
      <c r="B893" s="132" t="s">
        <v>370</v>
      </c>
      <c r="C893" s="135" t="s">
        <v>201</v>
      </c>
      <c r="D893" s="86" t="s">
        <v>6</v>
      </c>
      <c r="E893" s="99">
        <f>SUM(E894:E897)</f>
        <v>0</v>
      </c>
      <c r="F893" s="99">
        <f>SUM(F894:F897)</f>
        <v>360</v>
      </c>
      <c r="G893" s="99">
        <f>SUM(G894:G897)</f>
        <v>0</v>
      </c>
      <c r="H893" s="99">
        <f>SUM(H894:H897)</f>
        <v>0</v>
      </c>
      <c r="I893" s="99">
        <f>SUM(I894:I897)</f>
        <v>0</v>
      </c>
      <c r="J893" s="99">
        <f t="shared" si="248"/>
        <v>360</v>
      </c>
      <c r="K893" s="53"/>
      <c r="L893" s="57"/>
      <c r="M893" s="57"/>
      <c r="N893" s="57"/>
      <c r="O893" s="57"/>
      <c r="P893" s="57"/>
    </row>
    <row r="894" spans="1:16" ht="15.75" outlineLevel="2" x14ac:dyDescent="0.25">
      <c r="A894" s="133"/>
      <c r="B894" s="133"/>
      <c r="C894" s="135"/>
      <c r="D894" s="86" t="s">
        <v>180</v>
      </c>
      <c r="E894" s="102">
        <v>0</v>
      </c>
      <c r="F894" s="102">
        <v>360</v>
      </c>
      <c r="G894" s="102">
        <v>0</v>
      </c>
      <c r="H894" s="102">
        <v>0</v>
      </c>
      <c r="I894" s="102">
        <v>0</v>
      </c>
      <c r="J894" s="99">
        <f t="shared" si="248"/>
        <v>360</v>
      </c>
      <c r="K894" s="53"/>
      <c r="L894" s="57"/>
      <c r="M894" s="57"/>
      <c r="N894" s="57"/>
      <c r="O894" s="57"/>
      <c r="P894" s="57"/>
    </row>
    <row r="895" spans="1:16" ht="15.75" outlineLevel="2" x14ac:dyDescent="0.25">
      <c r="A895" s="133"/>
      <c r="B895" s="133"/>
      <c r="C895" s="135"/>
      <c r="D895" s="86" t="s">
        <v>7</v>
      </c>
      <c r="E895" s="102">
        <v>0</v>
      </c>
      <c r="F895" s="102">
        <v>0</v>
      </c>
      <c r="G895" s="102">
        <v>0</v>
      </c>
      <c r="H895" s="102">
        <v>0</v>
      </c>
      <c r="I895" s="102">
        <v>0</v>
      </c>
      <c r="J895" s="99">
        <f t="shared" si="248"/>
        <v>0</v>
      </c>
      <c r="K895" s="53"/>
      <c r="L895" s="57"/>
      <c r="M895" s="57"/>
      <c r="N895" s="57"/>
      <c r="O895" s="57"/>
      <c r="P895" s="57"/>
    </row>
    <row r="896" spans="1:16" ht="15.75" outlineLevel="2" x14ac:dyDescent="0.25">
      <c r="A896" s="133"/>
      <c r="B896" s="133"/>
      <c r="C896" s="135"/>
      <c r="D896" s="86" t="s">
        <v>8</v>
      </c>
      <c r="E896" s="102">
        <v>0</v>
      </c>
      <c r="F896" s="102">
        <v>0</v>
      </c>
      <c r="G896" s="102">
        <v>0</v>
      </c>
      <c r="H896" s="102">
        <v>0</v>
      </c>
      <c r="I896" s="102">
        <v>0</v>
      </c>
      <c r="J896" s="99">
        <f t="shared" si="248"/>
        <v>0</v>
      </c>
      <c r="K896" s="53"/>
      <c r="L896" s="57"/>
      <c r="M896" s="57"/>
      <c r="N896" s="57"/>
      <c r="O896" s="57"/>
      <c r="P896" s="57"/>
    </row>
    <row r="897" spans="1:16" ht="15.75" outlineLevel="2" x14ac:dyDescent="0.25">
      <c r="A897" s="134"/>
      <c r="B897" s="134"/>
      <c r="C897" s="135"/>
      <c r="D897" s="86" t="s">
        <v>9</v>
      </c>
      <c r="E897" s="102">
        <v>0</v>
      </c>
      <c r="F897" s="102">
        <v>0</v>
      </c>
      <c r="G897" s="102">
        <v>0</v>
      </c>
      <c r="H897" s="102">
        <v>0</v>
      </c>
      <c r="I897" s="102">
        <v>0</v>
      </c>
      <c r="J897" s="99">
        <f t="shared" si="248"/>
        <v>0</v>
      </c>
      <c r="K897" s="53"/>
      <c r="L897" s="57"/>
      <c r="M897" s="57"/>
      <c r="N897" s="57"/>
      <c r="O897" s="57"/>
      <c r="P897" s="57"/>
    </row>
    <row r="898" spans="1:16" ht="15.75" outlineLevel="2" x14ac:dyDescent="0.25">
      <c r="A898" s="132" t="s">
        <v>378</v>
      </c>
      <c r="B898" s="132" t="s">
        <v>371</v>
      </c>
      <c r="C898" s="135" t="s">
        <v>201</v>
      </c>
      <c r="D898" s="86" t="s">
        <v>6</v>
      </c>
      <c r="E898" s="99">
        <f>SUM(E899:E902)</f>
        <v>0</v>
      </c>
      <c r="F898" s="99">
        <f>SUM(F899:F902)</f>
        <v>400</v>
      </c>
      <c r="G898" s="99">
        <f>SUM(G899:G902)</f>
        <v>0</v>
      </c>
      <c r="H898" s="99">
        <f>SUM(H899:H902)</f>
        <v>0</v>
      </c>
      <c r="I898" s="99">
        <f>SUM(I899:I902)</f>
        <v>0</v>
      </c>
      <c r="J898" s="99">
        <f t="shared" si="248"/>
        <v>400</v>
      </c>
      <c r="K898" s="53"/>
      <c r="L898" s="57"/>
      <c r="M898" s="57"/>
      <c r="N898" s="57"/>
      <c r="O898" s="57"/>
      <c r="P898" s="57"/>
    </row>
    <row r="899" spans="1:16" ht="15.75" outlineLevel="2" x14ac:dyDescent="0.25">
      <c r="A899" s="133"/>
      <c r="B899" s="133"/>
      <c r="C899" s="135"/>
      <c r="D899" s="86" t="s">
        <v>180</v>
      </c>
      <c r="E899" s="102">
        <v>0</v>
      </c>
      <c r="F899" s="102">
        <v>400</v>
      </c>
      <c r="G899" s="102">
        <v>0</v>
      </c>
      <c r="H899" s="102">
        <v>0</v>
      </c>
      <c r="I899" s="102">
        <v>0</v>
      </c>
      <c r="J899" s="99">
        <f t="shared" si="248"/>
        <v>400</v>
      </c>
      <c r="K899" s="53"/>
      <c r="L899" s="57"/>
      <c r="M899" s="57"/>
      <c r="N899" s="57"/>
      <c r="O899" s="57"/>
      <c r="P899" s="57"/>
    </row>
    <row r="900" spans="1:16" ht="15.75" outlineLevel="2" x14ac:dyDescent="0.25">
      <c r="A900" s="133"/>
      <c r="B900" s="133"/>
      <c r="C900" s="135"/>
      <c r="D900" s="86" t="s">
        <v>7</v>
      </c>
      <c r="E900" s="102">
        <v>0</v>
      </c>
      <c r="F900" s="102">
        <v>0</v>
      </c>
      <c r="G900" s="102">
        <v>0</v>
      </c>
      <c r="H900" s="102">
        <v>0</v>
      </c>
      <c r="I900" s="102">
        <v>0</v>
      </c>
      <c r="J900" s="99">
        <f t="shared" si="248"/>
        <v>0</v>
      </c>
      <c r="K900" s="53"/>
      <c r="L900" s="57"/>
      <c r="M900" s="57"/>
      <c r="N900" s="57"/>
      <c r="O900" s="57"/>
      <c r="P900" s="57"/>
    </row>
    <row r="901" spans="1:16" ht="15.75" outlineLevel="2" x14ac:dyDescent="0.25">
      <c r="A901" s="133"/>
      <c r="B901" s="133"/>
      <c r="C901" s="135"/>
      <c r="D901" s="86" t="s">
        <v>8</v>
      </c>
      <c r="E901" s="102">
        <v>0</v>
      </c>
      <c r="F901" s="102">
        <v>0</v>
      </c>
      <c r="G901" s="102">
        <v>0</v>
      </c>
      <c r="H901" s="102">
        <v>0</v>
      </c>
      <c r="I901" s="102">
        <v>0</v>
      </c>
      <c r="J901" s="99">
        <f t="shared" si="248"/>
        <v>0</v>
      </c>
      <c r="K901" s="53"/>
      <c r="L901" s="57"/>
      <c r="M901" s="57"/>
      <c r="N901" s="57"/>
      <c r="O901" s="57"/>
      <c r="P901" s="57"/>
    </row>
    <row r="902" spans="1:16" ht="15.75" outlineLevel="2" x14ac:dyDescent="0.25">
      <c r="A902" s="134"/>
      <c r="B902" s="134"/>
      <c r="C902" s="135"/>
      <c r="D902" s="86" t="s">
        <v>9</v>
      </c>
      <c r="E902" s="102">
        <v>0</v>
      </c>
      <c r="F902" s="102">
        <v>0</v>
      </c>
      <c r="G902" s="102">
        <v>0</v>
      </c>
      <c r="H902" s="102">
        <v>0</v>
      </c>
      <c r="I902" s="102">
        <v>0</v>
      </c>
      <c r="J902" s="99">
        <f t="shared" si="248"/>
        <v>0</v>
      </c>
      <c r="K902" s="53"/>
      <c r="L902" s="57"/>
      <c r="M902" s="57"/>
      <c r="N902" s="57"/>
      <c r="O902" s="57"/>
      <c r="P902" s="57"/>
    </row>
    <row r="903" spans="1:16" ht="15.75" customHeight="1" outlineLevel="2" x14ac:dyDescent="0.25">
      <c r="A903" s="132" t="s">
        <v>15</v>
      </c>
      <c r="B903" s="132" t="s">
        <v>221</v>
      </c>
      <c r="C903" s="143" t="s">
        <v>280</v>
      </c>
      <c r="D903" s="86" t="s">
        <v>6</v>
      </c>
      <c r="E903" s="99">
        <f>SUM(E904:E907)</f>
        <v>351.13481999999999</v>
      </c>
      <c r="F903" s="99">
        <f>SUM(F904:F907)</f>
        <v>7.7522000000000002</v>
      </c>
      <c r="G903" s="99">
        <f>SUM(G904:G907)</f>
        <v>0</v>
      </c>
      <c r="H903" s="99">
        <f>SUM(H904:H907)</f>
        <v>0</v>
      </c>
      <c r="I903" s="99">
        <f>SUM(I904:I907)</f>
        <v>0</v>
      </c>
      <c r="J903" s="99">
        <f t="shared" si="231"/>
        <v>358.88702000000001</v>
      </c>
      <c r="K903" s="53"/>
      <c r="L903" s="57"/>
      <c r="M903" s="57"/>
      <c r="N903" s="57"/>
      <c r="O903" s="57"/>
      <c r="P903" s="57"/>
    </row>
    <row r="904" spans="1:16" ht="15.75" outlineLevel="2" x14ac:dyDescent="0.25">
      <c r="A904" s="133"/>
      <c r="B904" s="133"/>
      <c r="C904" s="144"/>
      <c r="D904" s="86" t="s">
        <v>180</v>
      </c>
      <c r="E904" s="102">
        <v>351.13481999999999</v>
      </c>
      <c r="F904" s="102">
        <v>7.7522000000000002</v>
      </c>
      <c r="G904" s="102">
        <v>0</v>
      </c>
      <c r="H904" s="102">
        <v>0</v>
      </c>
      <c r="I904" s="102">
        <v>0</v>
      </c>
      <c r="J904" s="99">
        <f t="shared" si="231"/>
        <v>358.88702000000001</v>
      </c>
      <c r="K904" s="53"/>
      <c r="L904" s="57"/>
      <c r="M904" s="57"/>
      <c r="N904" s="57"/>
      <c r="O904" s="57"/>
      <c r="P904" s="57"/>
    </row>
    <row r="905" spans="1:16" ht="15.75" outlineLevel="2" x14ac:dyDescent="0.25">
      <c r="A905" s="133"/>
      <c r="B905" s="133"/>
      <c r="C905" s="144"/>
      <c r="D905" s="86" t="s">
        <v>7</v>
      </c>
      <c r="E905" s="102">
        <v>0</v>
      </c>
      <c r="F905" s="102">
        <v>0</v>
      </c>
      <c r="G905" s="102">
        <v>0</v>
      </c>
      <c r="H905" s="102">
        <v>0</v>
      </c>
      <c r="I905" s="102">
        <v>0</v>
      </c>
      <c r="J905" s="99">
        <f t="shared" si="231"/>
        <v>0</v>
      </c>
      <c r="K905" s="53"/>
      <c r="L905" s="57"/>
      <c r="M905" s="57"/>
      <c r="N905" s="57"/>
      <c r="O905" s="57"/>
      <c r="P905" s="57"/>
    </row>
    <row r="906" spans="1:16" ht="15.75" outlineLevel="2" x14ac:dyDescent="0.25">
      <c r="A906" s="133"/>
      <c r="B906" s="133"/>
      <c r="C906" s="144"/>
      <c r="D906" s="86" t="s">
        <v>8</v>
      </c>
      <c r="E906" s="102">
        <v>0</v>
      </c>
      <c r="F906" s="102">
        <v>0</v>
      </c>
      <c r="G906" s="102">
        <v>0</v>
      </c>
      <c r="H906" s="102">
        <v>0</v>
      </c>
      <c r="I906" s="102">
        <v>0</v>
      </c>
      <c r="J906" s="99">
        <f t="shared" si="231"/>
        <v>0</v>
      </c>
      <c r="K906" s="53"/>
      <c r="L906" s="57"/>
      <c r="M906" s="57"/>
      <c r="N906" s="57"/>
      <c r="O906" s="57"/>
      <c r="P906" s="57"/>
    </row>
    <row r="907" spans="1:16" ht="15.75" outlineLevel="2" x14ac:dyDescent="0.25">
      <c r="A907" s="133"/>
      <c r="B907" s="133"/>
      <c r="C907" s="145"/>
      <c r="D907" s="86" t="s">
        <v>9</v>
      </c>
      <c r="E907" s="102">
        <v>0</v>
      </c>
      <c r="F907" s="102">
        <v>0</v>
      </c>
      <c r="G907" s="102">
        <v>0</v>
      </c>
      <c r="H907" s="102">
        <v>0</v>
      </c>
      <c r="I907" s="102">
        <v>0</v>
      </c>
      <c r="J907" s="99">
        <f t="shared" si="231"/>
        <v>0</v>
      </c>
      <c r="K907" s="53"/>
      <c r="L907" s="57"/>
      <c r="M907" s="57"/>
      <c r="N907" s="57"/>
      <c r="O907" s="57"/>
      <c r="P907" s="57"/>
    </row>
    <row r="908" spans="1:16" ht="15.75" outlineLevel="2" x14ac:dyDescent="0.25">
      <c r="A908" s="133"/>
      <c r="B908" s="133"/>
      <c r="C908" s="143" t="s">
        <v>220</v>
      </c>
      <c r="D908" s="86" t="s">
        <v>6</v>
      </c>
      <c r="E908" s="99">
        <f>SUM(E909:E912)</f>
        <v>1040.11797</v>
      </c>
      <c r="F908" s="99">
        <f>SUM(F909:F912)</f>
        <v>1357.2478000000001</v>
      </c>
      <c r="G908" s="99">
        <f>SUM(G909:G912)</f>
        <v>1500</v>
      </c>
      <c r="H908" s="99">
        <f>SUM(H909:H912)</f>
        <v>1500</v>
      </c>
      <c r="I908" s="99">
        <f>SUM(I909:I912)</f>
        <v>0</v>
      </c>
      <c r="J908" s="99">
        <f t="shared" si="231"/>
        <v>5397.3657700000003</v>
      </c>
      <c r="K908" s="53"/>
      <c r="L908" s="57"/>
      <c r="M908" s="57"/>
      <c r="N908" s="57"/>
      <c r="O908" s="57"/>
      <c r="P908" s="57"/>
    </row>
    <row r="909" spans="1:16" ht="15.75" outlineLevel="2" x14ac:dyDescent="0.25">
      <c r="A909" s="133"/>
      <c r="B909" s="133"/>
      <c r="C909" s="144"/>
      <c r="D909" s="86" t="s">
        <v>180</v>
      </c>
      <c r="E909" s="102">
        <f>888.89797+151.22</f>
        <v>1040.11797</v>
      </c>
      <c r="F909" s="102">
        <f>900+457.2478</f>
        <v>1357.2478000000001</v>
      </c>
      <c r="G909" s="102">
        <f>950+550</f>
        <v>1500</v>
      </c>
      <c r="H909" s="102">
        <f>950+550</f>
        <v>1500</v>
      </c>
      <c r="I909" s="102">
        <v>0</v>
      </c>
      <c r="J909" s="99">
        <f t="shared" si="231"/>
        <v>5397.3657700000003</v>
      </c>
      <c r="K909" s="53"/>
      <c r="L909" s="57"/>
      <c r="M909" s="57"/>
      <c r="N909" s="57"/>
      <c r="O909" s="57"/>
      <c r="P909" s="57"/>
    </row>
    <row r="910" spans="1:16" ht="15.75" outlineLevel="2" x14ac:dyDescent="0.25">
      <c r="A910" s="133"/>
      <c r="B910" s="133"/>
      <c r="C910" s="144"/>
      <c r="D910" s="86" t="s">
        <v>7</v>
      </c>
      <c r="E910" s="102">
        <v>0</v>
      </c>
      <c r="F910" s="102">
        <v>0</v>
      </c>
      <c r="G910" s="102">
        <v>0</v>
      </c>
      <c r="H910" s="102">
        <v>0</v>
      </c>
      <c r="I910" s="102">
        <v>0</v>
      </c>
      <c r="J910" s="99">
        <f t="shared" si="231"/>
        <v>0</v>
      </c>
      <c r="K910" s="53"/>
      <c r="L910" s="57"/>
      <c r="M910" s="57"/>
      <c r="N910" s="57"/>
      <c r="O910" s="57"/>
      <c r="P910" s="57"/>
    </row>
    <row r="911" spans="1:16" ht="15.75" outlineLevel="2" x14ac:dyDescent="0.25">
      <c r="A911" s="133"/>
      <c r="B911" s="133"/>
      <c r="C911" s="144"/>
      <c r="D911" s="86" t="s">
        <v>8</v>
      </c>
      <c r="E911" s="102">
        <v>0</v>
      </c>
      <c r="F911" s="102">
        <v>0</v>
      </c>
      <c r="G911" s="102">
        <v>0</v>
      </c>
      <c r="H911" s="102">
        <v>0</v>
      </c>
      <c r="I911" s="102">
        <v>0</v>
      </c>
      <c r="J911" s="99">
        <f t="shared" si="231"/>
        <v>0</v>
      </c>
      <c r="K911" s="53"/>
      <c r="L911" s="57"/>
      <c r="M911" s="57"/>
      <c r="N911" s="57"/>
      <c r="O911" s="57"/>
      <c r="P911" s="57"/>
    </row>
    <row r="912" spans="1:16" ht="15" customHeight="1" outlineLevel="2" x14ac:dyDescent="0.25">
      <c r="A912" s="133"/>
      <c r="B912" s="133"/>
      <c r="C912" s="145"/>
      <c r="D912" s="86" t="s">
        <v>9</v>
      </c>
      <c r="E912" s="102">
        <v>0</v>
      </c>
      <c r="F912" s="102">
        <v>0</v>
      </c>
      <c r="G912" s="102">
        <v>0</v>
      </c>
      <c r="H912" s="102">
        <v>0</v>
      </c>
      <c r="I912" s="102">
        <v>0</v>
      </c>
      <c r="J912" s="99">
        <f t="shared" si="231"/>
        <v>0</v>
      </c>
      <c r="K912" s="53"/>
      <c r="L912" s="57"/>
      <c r="M912" s="57"/>
      <c r="N912" s="57"/>
      <c r="O912" s="57"/>
      <c r="P912" s="57"/>
    </row>
    <row r="913" spans="1:16" ht="15" customHeight="1" outlineLevel="2" x14ac:dyDescent="0.25">
      <c r="A913" s="133"/>
      <c r="B913" s="133"/>
      <c r="C913" s="143" t="s">
        <v>225</v>
      </c>
      <c r="D913" s="86" t="s">
        <v>6</v>
      </c>
      <c r="E913" s="99">
        <f>SUM(E914:E917)</f>
        <v>1391.25279</v>
      </c>
      <c r="F913" s="99">
        <f>SUM(F914:F917)</f>
        <v>1365</v>
      </c>
      <c r="G913" s="99">
        <f>SUM(G914:G917)</f>
        <v>1500</v>
      </c>
      <c r="H913" s="99">
        <f>SUM(H914:H917)</f>
        <v>1500</v>
      </c>
      <c r="I913" s="99">
        <f>SUM(I914:I917)</f>
        <v>0</v>
      </c>
      <c r="J913" s="99">
        <f t="shared" si="231"/>
        <v>5756.2527900000005</v>
      </c>
      <c r="K913" s="53"/>
      <c r="L913" s="57"/>
      <c r="M913" s="57"/>
      <c r="N913" s="57"/>
      <c r="O913" s="57"/>
      <c r="P913" s="57"/>
    </row>
    <row r="914" spans="1:16" ht="15" customHeight="1" outlineLevel="2" x14ac:dyDescent="0.25">
      <c r="A914" s="133"/>
      <c r="B914" s="133"/>
      <c r="C914" s="144"/>
      <c r="D914" s="86" t="s">
        <v>180</v>
      </c>
      <c r="E914" s="99">
        <f t="shared" ref="E914:I917" si="249">E904+E909</f>
        <v>1391.25279</v>
      </c>
      <c r="F914" s="99">
        <f t="shared" si="249"/>
        <v>1365</v>
      </c>
      <c r="G914" s="99">
        <f t="shared" si="249"/>
        <v>1500</v>
      </c>
      <c r="H914" s="99">
        <f t="shared" si="249"/>
        <v>1500</v>
      </c>
      <c r="I914" s="99">
        <f t="shared" si="249"/>
        <v>0</v>
      </c>
      <c r="J914" s="99">
        <f t="shared" si="231"/>
        <v>5756.2527900000005</v>
      </c>
      <c r="K914" s="53"/>
      <c r="L914" s="57"/>
      <c r="M914" s="57"/>
      <c r="N914" s="57"/>
      <c r="O914" s="57"/>
      <c r="P914" s="57"/>
    </row>
    <row r="915" spans="1:16" ht="15" customHeight="1" outlineLevel="2" x14ac:dyDescent="0.25">
      <c r="A915" s="133"/>
      <c r="B915" s="133"/>
      <c r="C915" s="144"/>
      <c r="D915" s="86" t="s">
        <v>7</v>
      </c>
      <c r="E915" s="99">
        <f t="shared" si="249"/>
        <v>0</v>
      </c>
      <c r="F915" s="99">
        <f t="shared" si="249"/>
        <v>0</v>
      </c>
      <c r="G915" s="99">
        <f t="shared" si="249"/>
        <v>0</v>
      </c>
      <c r="H915" s="99">
        <f t="shared" si="249"/>
        <v>0</v>
      </c>
      <c r="I915" s="99">
        <f t="shared" si="249"/>
        <v>0</v>
      </c>
      <c r="J915" s="99">
        <f t="shared" si="231"/>
        <v>0</v>
      </c>
      <c r="K915" s="53"/>
      <c r="L915" s="57"/>
      <c r="M915" s="57"/>
      <c r="N915" s="57"/>
      <c r="O915" s="57"/>
      <c r="P915" s="57"/>
    </row>
    <row r="916" spans="1:16" ht="15" customHeight="1" outlineLevel="2" x14ac:dyDescent="0.25">
      <c r="A916" s="133"/>
      <c r="B916" s="133"/>
      <c r="C916" s="144"/>
      <c r="D916" s="86" t="s">
        <v>8</v>
      </c>
      <c r="E916" s="99">
        <f t="shared" si="249"/>
        <v>0</v>
      </c>
      <c r="F916" s="99">
        <f t="shared" si="249"/>
        <v>0</v>
      </c>
      <c r="G916" s="99">
        <f t="shared" si="249"/>
        <v>0</v>
      </c>
      <c r="H916" s="99">
        <f t="shared" si="249"/>
        <v>0</v>
      </c>
      <c r="I916" s="99">
        <f t="shared" si="249"/>
        <v>0</v>
      </c>
      <c r="J916" s="99">
        <f t="shared" si="231"/>
        <v>0</v>
      </c>
      <c r="K916" s="53"/>
      <c r="L916" s="57"/>
      <c r="M916" s="57"/>
      <c r="N916" s="57"/>
      <c r="O916" s="57"/>
      <c r="P916" s="57"/>
    </row>
    <row r="917" spans="1:16" ht="15" customHeight="1" outlineLevel="2" x14ac:dyDescent="0.25">
      <c r="A917" s="134"/>
      <c r="B917" s="134"/>
      <c r="C917" s="145"/>
      <c r="D917" s="86" t="s">
        <v>9</v>
      </c>
      <c r="E917" s="99">
        <f t="shared" si="249"/>
        <v>0</v>
      </c>
      <c r="F917" s="99">
        <f t="shared" si="249"/>
        <v>0</v>
      </c>
      <c r="G917" s="99">
        <f t="shared" si="249"/>
        <v>0</v>
      </c>
      <c r="H917" s="99">
        <f t="shared" si="249"/>
        <v>0</v>
      </c>
      <c r="I917" s="99">
        <f t="shared" si="249"/>
        <v>0</v>
      </c>
      <c r="J917" s="99">
        <f t="shared" si="231"/>
        <v>0</v>
      </c>
      <c r="K917" s="53"/>
      <c r="L917" s="57"/>
      <c r="M917" s="57"/>
      <c r="N917" s="57"/>
      <c r="O917" s="57"/>
      <c r="P917" s="57"/>
    </row>
    <row r="918" spans="1:16" ht="15" customHeight="1" outlineLevel="2" x14ac:dyDescent="0.25">
      <c r="A918" s="132" t="s">
        <v>131</v>
      </c>
      <c r="B918" s="132" t="s">
        <v>243</v>
      </c>
      <c r="C918" s="143" t="s">
        <v>161</v>
      </c>
      <c r="D918" s="86" t="s">
        <v>6</v>
      </c>
      <c r="E918" s="99">
        <f>SUM(E919:E922)</f>
        <v>196.47966</v>
      </c>
      <c r="F918" s="99">
        <f>SUM(F919:F922)</f>
        <v>0</v>
      </c>
      <c r="G918" s="99">
        <f>SUM(G919:G922)</f>
        <v>0</v>
      </c>
      <c r="H918" s="99">
        <f>SUM(H919:H922)</f>
        <v>0</v>
      </c>
      <c r="I918" s="99">
        <f>SUM(I919:I922)</f>
        <v>0</v>
      </c>
      <c r="J918" s="99">
        <f t="shared" si="231"/>
        <v>196.47966</v>
      </c>
      <c r="K918" s="53"/>
      <c r="L918" s="57"/>
      <c r="M918" s="57"/>
      <c r="N918" s="57"/>
      <c r="O918" s="57"/>
      <c r="P918" s="57"/>
    </row>
    <row r="919" spans="1:16" ht="15" customHeight="1" outlineLevel="2" x14ac:dyDescent="0.25">
      <c r="A919" s="133"/>
      <c r="B919" s="133"/>
      <c r="C919" s="144"/>
      <c r="D919" s="86" t="s">
        <v>180</v>
      </c>
      <c r="E919" s="102">
        <v>196.47966</v>
      </c>
      <c r="F919" s="102">
        <v>0</v>
      </c>
      <c r="G919" s="102">
        <v>0</v>
      </c>
      <c r="H919" s="102">
        <v>0</v>
      </c>
      <c r="I919" s="102">
        <v>0</v>
      </c>
      <c r="J919" s="99">
        <f t="shared" si="231"/>
        <v>196.47966</v>
      </c>
      <c r="K919" s="53"/>
      <c r="L919" s="57"/>
      <c r="M919" s="57"/>
      <c r="N919" s="57"/>
      <c r="O919" s="57"/>
      <c r="P919" s="57"/>
    </row>
    <row r="920" spans="1:16" ht="15" customHeight="1" outlineLevel="2" x14ac:dyDescent="0.25">
      <c r="A920" s="133"/>
      <c r="B920" s="133"/>
      <c r="C920" s="144"/>
      <c r="D920" s="86" t="s">
        <v>7</v>
      </c>
      <c r="E920" s="102">
        <v>0</v>
      </c>
      <c r="F920" s="102">
        <v>0</v>
      </c>
      <c r="G920" s="102">
        <v>0</v>
      </c>
      <c r="H920" s="102">
        <v>0</v>
      </c>
      <c r="I920" s="102">
        <v>0</v>
      </c>
      <c r="J920" s="99">
        <f t="shared" si="231"/>
        <v>0</v>
      </c>
      <c r="K920" s="53"/>
      <c r="L920" s="57"/>
      <c r="M920" s="57"/>
      <c r="N920" s="57"/>
      <c r="O920" s="57"/>
      <c r="P920" s="57"/>
    </row>
    <row r="921" spans="1:16" ht="15" customHeight="1" outlineLevel="2" x14ac:dyDescent="0.25">
      <c r="A921" s="133"/>
      <c r="B921" s="133"/>
      <c r="C921" s="144"/>
      <c r="D921" s="86" t="s">
        <v>8</v>
      </c>
      <c r="E921" s="102">
        <v>0</v>
      </c>
      <c r="F921" s="102">
        <v>0</v>
      </c>
      <c r="G921" s="102">
        <v>0</v>
      </c>
      <c r="H921" s="102">
        <v>0</v>
      </c>
      <c r="I921" s="102">
        <v>0</v>
      </c>
      <c r="J921" s="99">
        <f t="shared" si="231"/>
        <v>0</v>
      </c>
      <c r="K921" s="53"/>
      <c r="L921" s="57"/>
      <c r="M921" s="57"/>
      <c r="N921" s="57"/>
      <c r="O921" s="57"/>
      <c r="P921" s="57"/>
    </row>
    <row r="922" spans="1:16" ht="15" customHeight="1" outlineLevel="2" x14ac:dyDescent="0.25">
      <c r="A922" s="134"/>
      <c r="B922" s="134"/>
      <c r="C922" s="145"/>
      <c r="D922" s="86" t="s">
        <v>9</v>
      </c>
      <c r="E922" s="102">
        <v>0</v>
      </c>
      <c r="F922" s="102">
        <v>0</v>
      </c>
      <c r="G922" s="102">
        <v>0</v>
      </c>
      <c r="H922" s="102">
        <v>0</v>
      </c>
      <c r="I922" s="102">
        <v>0</v>
      </c>
      <c r="J922" s="99">
        <f t="shared" si="231"/>
        <v>0</v>
      </c>
      <c r="K922" s="53"/>
      <c r="L922" s="57"/>
      <c r="M922" s="57"/>
      <c r="N922" s="57"/>
      <c r="O922" s="57"/>
      <c r="P922" s="57"/>
    </row>
    <row r="923" spans="1:16" ht="15" customHeight="1" outlineLevel="2" x14ac:dyDescent="0.25">
      <c r="A923" s="132" t="s">
        <v>130</v>
      </c>
      <c r="B923" s="132" t="s">
        <v>346</v>
      </c>
      <c r="C923" s="143" t="s">
        <v>280</v>
      </c>
      <c r="D923" s="86" t="s">
        <v>6</v>
      </c>
      <c r="E923" s="99">
        <f>SUM(E924:E927)</f>
        <v>0</v>
      </c>
      <c r="F923" s="99">
        <f>SUM(F924:F927)</f>
        <v>2617.9760099999999</v>
      </c>
      <c r="G923" s="99">
        <f t="shared" ref="G923:I923" si="250">SUM(G924:G927)</f>
        <v>0</v>
      </c>
      <c r="H923" s="99">
        <f t="shared" si="250"/>
        <v>0</v>
      </c>
      <c r="I923" s="99">
        <f t="shared" si="250"/>
        <v>0</v>
      </c>
      <c r="J923" s="99">
        <f>F923+G923+H923+I923</f>
        <v>2617.9760099999999</v>
      </c>
      <c r="K923" s="53"/>
      <c r="L923" s="57"/>
      <c r="M923" s="57"/>
      <c r="N923" s="57"/>
      <c r="O923" s="57"/>
      <c r="P923" s="57"/>
    </row>
    <row r="924" spans="1:16" ht="15" customHeight="1" outlineLevel="2" x14ac:dyDescent="0.25">
      <c r="A924" s="133"/>
      <c r="B924" s="133"/>
      <c r="C924" s="144"/>
      <c r="D924" s="86" t="s">
        <v>180</v>
      </c>
      <c r="E924" s="102">
        <v>0</v>
      </c>
      <c r="F924" s="102">
        <v>104.71904000000001</v>
      </c>
      <c r="G924" s="102">
        <v>0</v>
      </c>
      <c r="H924" s="102">
        <v>0</v>
      </c>
      <c r="I924" s="102">
        <v>0</v>
      </c>
      <c r="J924" s="99">
        <f t="shared" ref="J924:J927" si="251">F924+G924+H924+I924</f>
        <v>104.71904000000001</v>
      </c>
      <c r="K924" s="53"/>
      <c r="L924" s="57"/>
      <c r="M924" s="57"/>
      <c r="N924" s="57"/>
      <c r="O924" s="57"/>
      <c r="P924" s="57"/>
    </row>
    <row r="925" spans="1:16" ht="15" customHeight="1" outlineLevel="2" x14ac:dyDescent="0.25">
      <c r="A925" s="133"/>
      <c r="B925" s="133"/>
      <c r="C925" s="144"/>
      <c r="D925" s="86" t="s">
        <v>7</v>
      </c>
      <c r="E925" s="102">
        <v>0</v>
      </c>
      <c r="F925" s="102">
        <v>0</v>
      </c>
      <c r="G925" s="102">
        <v>0</v>
      </c>
      <c r="H925" s="102">
        <v>0</v>
      </c>
      <c r="I925" s="102">
        <v>0</v>
      </c>
      <c r="J925" s="99">
        <f t="shared" si="251"/>
        <v>0</v>
      </c>
      <c r="K925" s="53"/>
      <c r="L925" s="57"/>
      <c r="M925" s="57"/>
      <c r="N925" s="57"/>
      <c r="O925" s="57"/>
      <c r="P925" s="57"/>
    </row>
    <row r="926" spans="1:16" ht="15" customHeight="1" outlineLevel="2" x14ac:dyDescent="0.25">
      <c r="A926" s="133"/>
      <c r="B926" s="133"/>
      <c r="C926" s="144"/>
      <c r="D926" s="86" t="s">
        <v>8</v>
      </c>
      <c r="E926" s="102">
        <v>0</v>
      </c>
      <c r="F926" s="102">
        <v>2513.2569699999999</v>
      </c>
      <c r="G926" s="102">
        <v>0</v>
      </c>
      <c r="H926" s="102">
        <v>0</v>
      </c>
      <c r="I926" s="102">
        <v>0</v>
      </c>
      <c r="J926" s="99">
        <f t="shared" si="251"/>
        <v>2513.2569699999999</v>
      </c>
      <c r="K926" s="53"/>
      <c r="L926" s="57"/>
      <c r="M926" s="57"/>
      <c r="N926" s="57"/>
      <c r="O926" s="57"/>
      <c r="P926" s="57"/>
    </row>
    <row r="927" spans="1:16" ht="15" customHeight="1" outlineLevel="2" x14ac:dyDescent="0.25">
      <c r="A927" s="134"/>
      <c r="B927" s="134"/>
      <c r="C927" s="145"/>
      <c r="D927" s="86" t="s">
        <v>9</v>
      </c>
      <c r="E927" s="102">
        <v>0</v>
      </c>
      <c r="F927" s="102">
        <v>0</v>
      </c>
      <c r="G927" s="102">
        <v>0</v>
      </c>
      <c r="H927" s="102">
        <v>0</v>
      </c>
      <c r="I927" s="102">
        <v>0</v>
      </c>
      <c r="J927" s="99">
        <f t="shared" si="251"/>
        <v>0</v>
      </c>
      <c r="K927" s="53"/>
      <c r="L927" s="57"/>
      <c r="M927" s="57"/>
      <c r="N927" s="57"/>
      <c r="O927" s="57"/>
      <c r="P927" s="57"/>
    </row>
    <row r="928" spans="1:16" ht="15" customHeight="1" outlineLevel="2" x14ac:dyDescent="0.25">
      <c r="A928" s="132" t="s">
        <v>361</v>
      </c>
      <c r="B928" s="132" t="s">
        <v>362</v>
      </c>
      <c r="C928" s="143" t="s">
        <v>298</v>
      </c>
      <c r="D928" s="86" t="s">
        <v>6</v>
      </c>
      <c r="E928" s="99">
        <f>SUM(E929:E932)</f>
        <v>0</v>
      </c>
      <c r="F928" s="99">
        <f>SUM(F929:F932)</f>
        <v>2676.94985</v>
      </c>
      <c r="G928" s="102">
        <v>0</v>
      </c>
      <c r="H928" s="102">
        <v>0</v>
      </c>
      <c r="I928" s="102">
        <v>0</v>
      </c>
      <c r="J928" s="99">
        <f>F928+G928+H928+I928</f>
        <v>2676.94985</v>
      </c>
      <c r="K928" s="53"/>
      <c r="L928" s="57"/>
      <c r="M928" s="57"/>
      <c r="N928" s="57"/>
      <c r="O928" s="57"/>
      <c r="P928" s="57"/>
    </row>
    <row r="929" spans="1:16" ht="15" customHeight="1" outlineLevel="2" x14ac:dyDescent="0.25">
      <c r="A929" s="133"/>
      <c r="B929" s="133"/>
      <c r="C929" s="144"/>
      <c r="D929" s="86" t="s">
        <v>180</v>
      </c>
      <c r="E929" s="102">
        <v>0</v>
      </c>
      <c r="F929" s="102">
        <v>107.078</v>
      </c>
      <c r="G929" s="102">
        <v>0</v>
      </c>
      <c r="H929" s="102">
        <v>0</v>
      </c>
      <c r="I929" s="102">
        <v>0</v>
      </c>
      <c r="J929" s="99">
        <f t="shared" ref="J929:J932" si="252">F929+G929+H929+I929</f>
        <v>107.078</v>
      </c>
      <c r="K929" s="53"/>
      <c r="L929" s="57"/>
      <c r="M929" s="57"/>
      <c r="N929" s="57"/>
      <c r="O929" s="57"/>
      <c r="P929" s="57"/>
    </row>
    <row r="930" spans="1:16" ht="15" customHeight="1" outlineLevel="2" x14ac:dyDescent="0.25">
      <c r="A930" s="133"/>
      <c r="B930" s="133"/>
      <c r="C930" s="144"/>
      <c r="D930" s="86" t="s">
        <v>7</v>
      </c>
      <c r="E930" s="102">
        <v>0</v>
      </c>
      <c r="F930" s="102">
        <v>0</v>
      </c>
      <c r="G930" s="102">
        <v>0</v>
      </c>
      <c r="H930" s="102">
        <v>0</v>
      </c>
      <c r="I930" s="102">
        <v>0</v>
      </c>
      <c r="J930" s="99">
        <f t="shared" si="252"/>
        <v>0</v>
      </c>
      <c r="K930" s="53"/>
      <c r="L930" s="57"/>
      <c r="M930" s="57"/>
      <c r="N930" s="57"/>
      <c r="O930" s="57"/>
      <c r="P930" s="57"/>
    </row>
    <row r="931" spans="1:16" ht="15" customHeight="1" outlineLevel="2" x14ac:dyDescent="0.25">
      <c r="A931" s="133"/>
      <c r="B931" s="133"/>
      <c r="C931" s="144"/>
      <c r="D931" s="86" t="s">
        <v>8</v>
      </c>
      <c r="E931" s="102">
        <v>0</v>
      </c>
      <c r="F931" s="102">
        <v>2569.87185</v>
      </c>
      <c r="G931" s="102">
        <v>0</v>
      </c>
      <c r="H931" s="102">
        <v>0</v>
      </c>
      <c r="I931" s="102">
        <v>0</v>
      </c>
      <c r="J931" s="99">
        <f t="shared" si="252"/>
        <v>2569.87185</v>
      </c>
      <c r="K931" s="53"/>
      <c r="L931" s="57"/>
      <c r="M931" s="57"/>
      <c r="N931" s="57"/>
      <c r="O931" s="57"/>
      <c r="P931" s="57"/>
    </row>
    <row r="932" spans="1:16" ht="24" customHeight="1" outlineLevel="2" x14ac:dyDescent="0.25">
      <c r="A932" s="134"/>
      <c r="B932" s="134"/>
      <c r="C932" s="145"/>
      <c r="D932" s="86" t="s">
        <v>9</v>
      </c>
      <c r="E932" s="102">
        <v>0</v>
      </c>
      <c r="F932" s="102">
        <v>0</v>
      </c>
      <c r="G932" s="102">
        <v>0</v>
      </c>
      <c r="H932" s="102">
        <v>0</v>
      </c>
      <c r="I932" s="102">
        <v>0</v>
      </c>
      <c r="J932" s="99">
        <f t="shared" si="252"/>
        <v>0</v>
      </c>
      <c r="K932" s="53"/>
      <c r="L932" s="57"/>
      <c r="M932" s="57"/>
      <c r="N932" s="57"/>
      <c r="O932" s="57"/>
      <c r="P932" s="57"/>
    </row>
    <row r="933" spans="1:16" s="2" customFormat="1" ht="15.75" customHeight="1" outlineLevel="2" x14ac:dyDescent="0.25">
      <c r="A933" s="143" t="s">
        <v>16</v>
      </c>
      <c r="B933" s="143" t="s">
        <v>20</v>
      </c>
      <c r="C933" s="146" t="s">
        <v>280</v>
      </c>
      <c r="D933" s="89" t="s">
        <v>6</v>
      </c>
      <c r="E933" s="100">
        <f>SUM(E934:E937)</f>
        <v>111168.17843</v>
      </c>
      <c r="F933" s="100">
        <f>SUM(F934:F937)</f>
        <v>248243.71997999999</v>
      </c>
      <c r="G933" s="100">
        <f>SUM(G934:G937)</f>
        <v>28077.98674</v>
      </c>
      <c r="H933" s="100">
        <f>SUM(H934:H937)</f>
        <v>25106.632570000002</v>
      </c>
      <c r="I933" s="100">
        <f>SUM(I934:I937)</f>
        <v>0</v>
      </c>
      <c r="J933" s="100">
        <f t="shared" ref="J933:J952" si="253">E933+F933+G933+H933+I933</f>
        <v>412596.51772000006</v>
      </c>
      <c r="K933" s="49"/>
      <c r="L933" s="49"/>
      <c r="M933" s="49"/>
      <c r="N933" s="49"/>
      <c r="O933" s="49"/>
      <c r="P933" s="49"/>
    </row>
    <row r="934" spans="1:16" s="2" customFormat="1" ht="15" customHeight="1" outlineLevel="2" x14ac:dyDescent="0.25">
      <c r="A934" s="144"/>
      <c r="B934" s="144"/>
      <c r="C934" s="146"/>
      <c r="D934" s="89" t="s">
        <v>180</v>
      </c>
      <c r="E934" s="100">
        <f t="shared" ref="E934:G937" si="254">E994+E1084+E1259</f>
        <v>5192.7784300000003</v>
      </c>
      <c r="F934" s="100">
        <f t="shared" si="254"/>
        <v>13241.748800000001</v>
      </c>
      <c r="G934" s="100">
        <f t="shared" si="254"/>
        <v>2091.4867399999998</v>
      </c>
      <c r="H934" s="100">
        <f>H994+H1084</f>
        <v>1972.63257</v>
      </c>
      <c r="I934" s="100">
        <f>I994+I1084+I1259</f>
        <v>0</v>
      </c>
      <c r="J934" s="100">
        <f t="shared" si="253"/>
        <v>22498.646540000002</v>
      </c>
      <c r="K934" s="49"/>
      <c r="L934" s="49"/>
      <c r="M934" s="49"/>
      <c r="N934" s="49"/>
      <c r="O934" s="49"/>
      <c r="P934" s="49"/>
    </row>
    <row r="935" spans="1:16" s="2" customFormat="1" ht="15" customHeight="1" outlineLevel="2" x14ac:dyDescent="0.25">
      <c r="A935" s="144"/>
      <c r="B935" s="144"/>
      <c r="C935" s="146"/>
      <c r="D935" s="89" t="s">
        <v>7</v>
      </c>
      <c r="E935" s="100">
        <f t="shared" si="254"/>
        <v>0</v>
      </c>
      <c r="F935" s="100">
        <f t="shared" si="254"/>
        <v>0</v>
      </c>
      <c r="G935" s="100">
        <f t="shared" si="254"/>
        <v>0</v>
      </c>
      <c r="H935" s="100">
        <f>H995+H1085+H1265</f>
        <v>0</v>
      </c>
      <c r="I935" s="100">
        <f>I995+I1085+I1260</f>
        <v>0</v>
      </c>
      <c r="J935" s="100">
        <f t="shared" si="253"/>
        <v>0</v>
      </c>
      <c r="K935" s="49"/>
      <c r="L935" s="49"/>
      <c r="M935" s="49"/>
      <c r="N935" s="49"/>
      <c r="O935" s="49"/>
      <c r="P935" s="49"/>
    </row>
    <row r="936" spans="1:16" s="2" customFormat="1" ht="15" customHeight="1" outlineLevel="2" x14ac:dyDescent="0.25">
      <c r="A936" s="144"/>
      <c r="B936" s="144"/>
      <c r="C936" s="146"/>
      <c r="D936" s="89" t="s">
        <v>8</v>
      </c>
      <c r="E936" s="100">
        <f t="shared" si="254"/>
        <v>105975.4</v>
      </c>
      <c r="F936" s="100">
        <f t="shared" si="254"/>
        <v>235001.97117999999</v>
      </c>
      <c r="G936" s="100">
        <f t="shared" si="254"/>
        <v>25986.5</v>
      </c>
      <c r="H936" s="100">
        <f>H996+H1086+H1261</f>
        <v>23134</v>
      </c>
      <c r="I936" s="100">
        <f>I996+I1086+I1261</f>
        <v>0</v>
      </c>
      <c r="J936" s="100">
        <f t="shared" si="253"/>
        <v>390097.87118000002</v>
      </c>
      <c r="K936" s="49"/>
      <c r="L936" s="49"/>
      <c r="M936" s="49"/>
      <c r="N936" s="49"/>
      <c r="O936" s="49"/>
      <c r="P936" s="49"/>
    </row>
    <row r="937" spans="1:16" s="2" customFormat="1" ht="15.75" outlineLevel="2" x14ac:dyDescent="0.25">
      <c r="A937" s="144"/>
      <c r="B937" s="144"/>
      <c r="C937" s="146"/>
      <c r="D937" s="89" t="s">
        <v>9</v>
      </c>
      <c r="E937" s="100">
        <f t="shared" si="254"/>
        <v>0</v>
      </c>
      <c r="F937" s="100">
        <f t="shared" si="254"/>
        <v>0</v>
      </c>
      <c r="G937" s="100">
        <f t="shared" si="254"/>
        <v>0</v>
      </c>
      <c r="H937" s="100">
        <f>H997+H1087+H1267</f>
        <v>0</v>
      </c>
      <c r="I937" s="100">
        <f>I997+I1087+I1262</f>
        <v>0</v>
      </c>
      <c r="J937" s="100">
        <f t="shared" si="253"/>
        <v>0</v>
      </c>
      <c r="K937" s="49"/>
      <c r="L937" s="49"/>
      <c r="M937" s="49"/>
      <c r="N937" s="49"/>
      <c r="O937" s="49"/>
      <c r="P937" s="49"/>
    </row>
    <row r="938" spans="1:16" s="2" customFormat="1" ht="15.75" customHeight="1" outlineLevel="2" x14ac:dyDescent="0.25">
      <c r="A938" s="144"/>
      <c r="B938" s="144"/>
      <c r="C938" s="146" t="s">
        <v>282</v>
      </c>
      <c r="D938" s="89" t="s">
        <v>6</v>
      </c>
      <c r="E938" s="100">
        <f>SUM(E939:E942)</f>
        <v>0</v>
      </c>
      <c r="F938" s="100">
        <f>SUM(F939:F942)</f>
        <v>0</v>
      </c>
      <c r="G938" s="100">
        <f>SUM(G939:G942)</f>
        <v>0</v>
      </c>
      <c r="H938" s="100">
        <f>SUM(H939:H942)</f>
        <v>0</v>
      </c>
      <c r="I938" s="100">
        <f>SUM(I939:I942)</f>
        <v>0</v>
      </c>
      <c r="J938" s="100">
        <f t="shared" si="253"/>
        <v>0</v>
      </c>
      <c r="K938" s="49"/>
      <c r="L938" s="49"/>
      <c r="M938" s="49"/>
      <c r="N938" s="49"/>
      <c r="O938" s="49"/>
      <c r="P938" s="49"/>
    </row>
    <row r="939" spans="1:16" s="2" customFormat="1" ht="15.75" outlineLevel="2" x14ac:dyDescent="0.25">
      <c r="A939" s="144"/>
      <c r="B939" s="144"/>
      <c r="C939" s="146"/>
      <c r="D939" s="89" t="s">
        <v>180</v>
      </c>
      <c r="E939" s="100">
        <f>E1089</f>
        <v>0</v>
      </c>
      <c r="F939" s="100">
        <f>F1089</f>
        <v>0</v>
      </c>
      <c r="G939" s="100">
        <f>G1089</f>
        <v>0</v>
      </c>
      <c r="H939" s="100">
        <f>H1089</f>
        <v>0</v>
      </c>
      <c r="I939" s="100">
        <f>I1089</f>
        <v>0</v>
      </c>
      <c r="J939" s="100">
        <f t="shared" si="253"/>
        <v>0</v>
      </c>
      <c r="K939" s="49"/>
      <c r="L939" s="49"/>
      <c r="M939" s="49"/>
      <c r="N939" s="49"/>
      <c r="O939" s="49"/>
      <c r="P939" s="49"/>
    </row>
    <row r="940" spans="1:16" s="2" customFormat="1" ht="15.75" outlineLevel="2" x14ac:dyDescent="0.25">
      <c r="A940" s="144"/>
      <c r="B940" s="144"/>
      <c r="C940" s="146"/>
      <c r="D940" s="89" t="s">
        <v>7</v>
      </c>
      <c r="E940" s="100">
        <f t="shared" ref="E940:I942" si="255">E1090</f>
        <v>0</v>
      </c>
      <c r="F940" s="100">
        <f t="shared" si="255"/>
        <v>0</v>
      </c>
      <c r="G940" s="100">
        <f t="shared" si="255"/>
        <v>0</v>
      </c>
      <c r="H940" s="100">
        <f t="shared" si="255"/>
        <v>0</v>
      </c>
      <c r="I940" s="100">
        <f t="shared" si="255"/>
        <v>0</v>
      </c>
      <c r="J940" s="100">
        <f t="shared" si="253"/>
        <v>0</v>
      </c>
      <c r="K940" s="49"/>
      <c r="L940" s="49"/>
      <c r="M940" s="49"/>
      <c r="N940" s="49"/>
      <c r="O940" s="49"/>
      <c r="P940" s="49"/>
    </row>
    <row r="941" spans="1:16" s="2" customFormat="1" ht="15.75" outlineLevel="2" x14ac:dyDescent="0.25">
      <c r="A941" s="144"/>
      <c r="B941" s="144"/>
      <c r="C941" s="146"/>
      <c r="D941" s="89" t="s">
        <v>8</v>
      </c>
      <c r="E941" s="100">
        <f t="shared" si="255"/>
        <v>0</v>
      </c>
      <c r="F941" s="100">
        <f t="shared" si="255"/>
        <v>0</v>
      </c>
      <c r="G941" s="100">
        <f t="shared" si="255"/>
        <v>0</v>
      </c>
      <c r="H941" s="100">
        <f t="shared" si="255"/>
        <v>0</v>
      </c>
      <c r="I941" s="100">
        <f t="shared" si="255"/>
        <v>0</v>
      </c>
      <c r="J941" s="100">
        <f t="shared" si="253"/>
        <v>0</v>
      </c>
      <c r="K941" s="49"/>
      <c r="L941" s="49"/>
      <c r="M941" s="49"/>
      <c r="N941" s="49"/>
      <c r="O941" s="49"/>
      <c r="P941" s="49"/>
    </row>
    <row r="942" spans="1:16" s="2" customFormat="1" ht="15.75" outlineLevel="2" x14ac:dyDescent="0.25">
      <c r="A942" s="144"/>
      <c r="B942" s="144"/>
      <c r="C942" s="146"/>
      <c r="D942" s="89" t="s">
        <v>9</v>
      </c>
      <c r="E942" s="100">
        <f t="shared" si="255"/>
        <v>0</v>
      </c>
      <c r="F942" s="100">
        <f t="shared" si="255"/>
        <v>0</v>
      </c>
      <c r="G942" s="100">
        <f t="shared" si="255"/>
        <v>0</v>
      </c>
      <c r="H942" s="100">
        <f t="shared" si="255"/>
        <v>0</v>
      </c>
      <c r="I942" s="100">
        <f t="shared" si="255"/>
        <v>0</v>
      </c>
      <c r="J942" s="100">
        <f t="shared" si="253"/>
        <v>0</v>
      </c>
      <c r="K942" s="49"/>
      <c r="L942" s="49"/>
      <c r="M942" s="49"/>
      <c r="N942" s="49"/>
      <c r="O942" s="49"/>
      <c r="P942" s="49"/>
    </row>
    <row r="943" spans="1:16" s="2" customFormat="1" ht="15.75" outlineLevel="2" x14ac:dyDescent="0.25">
      <c r="A943" s="144"/>
      <c r="B943" s="144"/>
      <c r="C943" s="146" t="s">
        <v>201</v>
      </c>
      <c r="D943" s="89" t="s">
        <v>6</v>
      </c>
      <c r="E943" s="100">
        <f>SUM(E944:E947)</f>
        <v>7192.4725100000005</v>
      </c>
      <c r="F943" s="100">
        <f>SUM(F944:F947)</f>
        <v>440729.44735999999</v>
      </c>
      <c r="G943" s="100">
        <f>SUM(G944:G947)</f>
        <v>0</v>
      </c>
      <c r="H943" s="100">
        <f>SUM(H944:H947)</f>
        <v>0</v>
      </c>
      <c r="I943" s="100">
        <f>SUM(I944:I947)</f>
        <v>0</v>
      </c>
      <c r="J943" s="100">
        <f t="shared" si="253"/>
        <v>447921.91986999998</v>
      </c>
      <c r="K943" s="49"/>
      <c r="L943" s="49"/>
      <c r="M943" s="49"/>
      <c r="N943" s="49"/>
      <c r="O943" s="49"/>
      <c r="P943" s="49"/>
    </row>
    <row r="944" spans="1:16" s="2" customFormat="1" ht="15.75" outlineLevel="2" x14ac:dyDescent="0.25">
      <c r="A944" s="144"/>
      <c r="B944" s="144"/>
      <c r="C944" s="146"/>
      <c r="D944" s="89" t="s">
        <v>180</v>
      </c>
      <c r="E944" s="100">
        <f t="shared" ref="E944:I947" si="256">E1079+E1294</f>
        <v>7192.4725100000005</v>
      </c>
      <c r="F944" s="100">
        <f t="shared" si="256"/>
        <v>3170.2473599999998</v>
      </c>
      <c r="G944" s="100">
        <f t="shared" si="256"/>
        <v>0</v>
      </c>
      <c r="H944" s="100">
        <f t="shared" si="256"/>
        <v>0</v>
      </c>
      <c r="I944" s="100">
        <f t="shared" si="256"/>
        <v>0</v>
      </c>
      <c r="J944" s="100">
        <f t="shared" si="253"/>
        <v>10362.719870000001</v>
      </c>
      <c r="K944" s="49"/>
      <c r="L944" s="49"/>
      <c r="M944" s="49"/>
      <c r="N944" s="49"/>
      <c r="O944" s="49"/>
      <c r="P944" s="49"/>
    </row>
    <row r="945" spans="1:16" s="2" customFormat="1" ht="15.75" outlineLevel="2" x14ac:dyDescent="0.25">
      <c r="A945" s="144"/>
      <c r="B945" s="144"/>
      <c r="C945" s="146"/>
      <c r="D945" s="89" t="s">
        <v>7</v>
      </c>
      <c r="E945" s="100">
        <f t="shared" si="256"/>
        <v>0</v>
      </c>
      <c r="F945" s="100">
        <f t="shared" si="256"/>
        <v>0</v>
      </c>
      <c r="G945" s="100">
        <f t="shared" si="256"/>
        <v>0</v>
      </c>
      <c r="H945" s="100">
        <f t="shared" si="256"/>
        <v>0</v>
      </c>
      <c r="I945" s="100">
        <f t="shared" si="256"/>
        <v>0</v>
      </c>
      <c r="J945" s="100">
        <f t="shared" si="253"/>
        <v>0</v>
      </c>
      <c r="K945" s="49"/>
      <c r="L945" s="49"/>
      <c r="M945" s="49"/>
      <c r="N945" s="49"/>
      <c r="O945" s="49"/>
      <c r="P945" s="49"/>
    </row>
    <row r="946" spans="1:16" s="2" customFormat="1" ht="15.75" outlineLevel="2" x14ac:dyDescent="0.25">
      <c r="A946" s="144"/>
      <c r="B946" s="144"/>
      <c r="C946" s="146"/>
      <c r="D946" s="89" t="s">
        <v>8</v>
      </c>
      <c r="E946" s="100">
        <f t="shared" si="256"/>
        <v>0</v>
      </c>
      <c r="F946" s="100">
        <f t="shared" si="256"/>
        <v>437559.2</v>
      </c>
      <c r="G946" s="100">
        <f t="shared" si="256"/>
        <v>0</v>
      </c>
      <c r="H946" s="100">
        <f t="shared" si="256"/>
        <v>0</v>
      </c>
      <c r="I946" s="100">
        <f t="shared" si="256"/>
        <v>0</v>
      </c>
      <c r="J946" s="100">
        <f t="shared" si="253"/>
        <v>437559.2</v>
      </c>
      <c r="K946" s="49"/>
      <c r="L946" s="49"/>
      <c r="M946" s="49"/>
      <c r="N946" s="49"/>
      <c r="O946" s="49"/>
      <c r="P946" s="49"/>
    </row>
    <row r="947" spans="1:16" s="2" customFormat="1" ht="15.75" outlineLevel="2" x14ac:dyDescent="0.25">
      <c r="A947" s="144"/>
      <c r="B947" s="144"/>
      <c r="C947" s="146"/>
      <c r="D947" s="89" t="s">
        <v>9</v>
      </c>
      <c r="E947" s="100">
        <f t="shared" si="256"/>
        <v>0</v>
      </c>
      <c r="F947" s="100">
        <f t="shared" si="256"/>
        <v>0</v>
      </c>
      <c r="G947" s="100">
        <f t="shared" si="256"/>
        <v>0</v>
      </c>
      <c r="H947" s="100">
        <f t="shared" si="256"/>
        <v>0</v>
      </c>
      <c r="I947" s="100">
        <f t="shared" si="256"/>
        <v>0</v>
      </c>
      <c r="J947" s="100">
        <f t="shared" si="253"/>
        <v>0</v>
      </c>
      <c r="K947" s="49"/>
      <c r="L947" s="49"/>
      <c r="M947" s="49"/>
      <c r="N947" s="49"/>
      <c r="O947" s="49"/>
      <c r="P947" s="49"/>
    </row>
    <row r="948" spans="1:16" s="2" customFormat="1" ht="15.75" outlineLevel="2" x14ac:dyDescent="0.25">
      <c r="A948" s="144"/>
      <c r="B948" s="144"/>
      <c r="C948" s="143" t="s">
        <v>220</v>
      </c>
      <c r="D948" s="89" t="s">
        <v>6</v>
      </c>
      <c r="E948" s="100">
        <f>SUM(E949:E952)</f>
        <v>0</v>
      </c>
      <c r="F948" s="100">
        <f>SUM(F949:F952)</f>
        <v>0</v>
      </c>
      <c r="G948" s="100">
        <f>SUM(G949:G952)</f>
        <v>0</v>
      </c>
      <c r="H948" s="100">
        <f>SUM(H949:H952)</f>
        <v>0</v>
      </c>
      <c r="I948" s="100">
        <f>SUM(I949:I952)</f>
        <v>0</v>
      </c>
      <c r="J948" s="100">
        <f t="shared" si="253"/>
        <v>0</v>
      </c>
      <c r="K948" s="49"/>
      <c r="L948" s="49"/>
      <c r="M948" s="49"/>
      <c r="N948" s="49"/>
      <c r="O948" s="49"/>
      <c r="P948" s="49"/>
    </row>
    <row r="949" spans="1:16" s="2" customFormat="1" ht="15.75" outlineLevel="2" x14ac:dyDescent="0.25">
      <c r="A949" s="144"/>
      <c r="B949" s="144"/>
      <c r="C949" s="144"/>
      <c r="D949" s="89" t="s">
        <v>180</v>
      </c>
      <c r="E949" s="100">
        <f>E1094</f>
        <v>0</v>
      </c>
      <c r="F949" s="100">
        <f>F1094</f>
        <v>0</v>
      </c>
      <c r="G949" s="100">
        <f>G1094</f>
        <v>0</v>
      </c>
      <c r="H949" s="100">
        <f>H1094</f>
        <v>0</v>
      </c>
      <c r="I949" s="100">
        <f>I1094</f>
        <v>0</v>
      </c>
      <c r="J949" s="100">
        <f t="shared" si="253"/>
        <v>0</v>
      </c>
      <c r="K949" s="49"/>
      <c r="L949" s="49"/>
      <c r="M949" s="49"/>
      <c r="N949" s="49"/>
      <c r="O949" s="49"/>
      <c r="P949" s="49"/>
    </row>
    <row r="950" spans="1:16" s="2" customFormat="1" ht="15.75" outlineLevel="2" x14ac:dyDescent="0.25">
      <c r="A950" s="144"/>
      <c r="B950" s="144"/>
      <c r="C950" s="144"/>
      <c r="D950" s="89" t="s">
        <v>7</v>
      </c>
      <c r="E950" s="100">
        <f t="shared" ref="E950:I952" si="257">E1095</f>
        <v>0</v>
      </c>
      <c r="F950" s="100">
        <f t="shared" si="257"/>
        <v>0</v>
      </c>
      <c r="G950" s="100">
        <f t="shared" si="257"/>
        <v>0</v>
      </c>
      <c r="H950" s="100">
        <f t="shared" si="257"/>
        <v>0</v>
      </c>
      <c r="I950" s="100">
        <f t="shared" si="257"/>
        <v>0</v>
      </c>
      <c r="J950" s="100">
        <f t="shared" si="253"/>
        <v>0</v>
      </c>
      <c r="K950" s="49"/>
      <c r="L950" s="49"/>
      <c r="M950" s="49"/>
      <c r="N950" s="49"/>
      <c r="O950" s="49"/>
      <c r="P950" s="49"/>
    </row>
    <row r="951" spans="1:16" s="2" customFormat="1" ht="15.75" outlineLevel="2" x14ac:dyDescent="0.25">
      <c r="A951" s="144"/>
      <c r="B951" s="144"/>
      <c r="C951" s="144"/>
      <c r="D951" s="89" t="s">
        <v>8</v>
      </c>
      <c r="E951" s="100">
        <f t="shared" si="257"/>
        <v>0</v>
      </c>
      <c r="F951" s="100">
        <f t="shared" si="257"/>
        <v>0</v>
      </c>
      <c r="G951" s="100">
        <f t="shared" si="257"/>
        <v>0</v>
      </c>
      <c r="H951" s="100">
        <f t="shared" si="257"/>
        <v>0</v>
      </c>
      <c r="I951" s="100">
        <f t="shared" si="257"/>
        <v>0</v>
      </c>
      <c r="J951" s="100">
        <f t="shared" si="253"/>
        <v>0</v>
      </c>
      <c r="K951" s="49"/>
      <c r="L951" s="49"/>
      <c r="M951" s="49"/>
      <c r="N951" s="49"/>
      <c r="O951" s="49"/>
      <c r="P951" s="49"/>
    </row>
    <row r="952" spans="1:16" s="2" customFormat="1" ht="15.75" outlineLevel="2" x14ac:dyDescent="0.25">
      <c r="A952" s="144"/>
      <c r="B952" s="144"/>
      <c r="C952" s="145"/>
      <c r="D952" s="89" t="s">
        <v>9</v>
      </c>
      <c r="E952" s="100">
        <f t="shared" si="257"/>
        <v>0</v>
      </c>
      <c r="F952" s="100">
        <f t="shared" si="257"/>
        <v>0</v>
      </c>
      <c r="G952" s="100">
        <f t="shared" si="257"/>
        <v>0</v>
      </c>
      <c r="H952" s="100">
        <f t="shared" si="257"/>
        <v>0</v>
      </c>
      <c r="I952" s="100">
        <f t="shared" si="257"/>
        <v>0</v>
      </c>
      <c r="J952" s="100">
        <f t="shared" si="253"/>
        <v>0</v>
      </c>
      <c r="K952" s="49"/>
      <c r="L952" s="49"/>
      <c r="M952" s="49"/>
      <c r="N952" s="49"/>
      <c r="O952" s="49"/>
      <c r="P952" s="49"/>
    </row>
    <row r="953" spans="1:16" s="11" customFormat="1" ht="15.75" outlineLevel="2" x14ac:dyDescent="0.25">
      <c r="A953" s="144"/>
      <c r="B953" s="144"/>
      <c r="C953" s="132" t="s">
        <v>293</v>
      </c>
      <c r="D953" s="86" t="s">
        <v>6</v>
      </c>
      <c r="E953" s="103">
        <f>SUM(E954:E957)</f>
        <v>0</v>
      </c>
      <c r="F953" s="103">
        <f t="shared" ref="F953:J953" si="258">SUM(F954:F957)</f>
        <v>500</v>
      </c>
      <c r="G953" s="103">
        <f t="shared" si="258"/>
        <v>500</v>
      </c>
      <c r="H953" s="103">
        <f t="shared" si="258"/>
        <v>3471.3541700000001</v>
      </c>
      <c r="I953" s="103">
        <f t="shared" si="258"/>
        <v>0</v>
      </c>
      <c r="J953" s="103">
        <f t="shared" si="258"/>
        <v>4471.3541700000005</v>
      </c>
      <c r="K953" s="49"/>
      <c r="L953" s="50"/>
      <c r="M953" s="50"/>
      <c r="N953" s="50"/>
      <c r="O953" s="50"/>
      <c r="P953" s="50"/>
    </row>
    <row r="954" spans="1:16" s="11" customFormat="1" ht="15.75" outlineLevel="2" x14ac:dyDescent="0.25">
      <c r="A954" s="144"/>
      <c r="B954" s="144"/>
      <c r="C954" s="133"/>
      <c r="D954" s="86" t="s">
        <v>180</v>
      </c>
      <c r="E954" s="101">
        <v>0</v>
      </c>
      <c r="F954" s="100">
        <f>F1099</f>
        <v>500</v>
      </c>
      <c r="G954" s="100">
        <f t="shared" ref="G954:I954" si="259">G1099</f>
        <v>500</v>
      </c>
      <c r="H954" s="100">
        <f>H1099+H1264</f>
        <v>618.85416999999995</v>
      </c>
      <c r="I954" s="100">
        <f t="shared" si="259"/>
        <v>0</v>
      </c>
      <c r="J954" s="99">
        <f>E954+F954+G954+H954+I954</f>
        <v>1618.8541700000001</v>
      </c>
      <c r="K954" s="49"/>
      <c r="L954" s="50"/>
      <c r="M954" s="50"/>
      <c r="N954" s="50"/>
      <c r="O954" s="50"/>
      <c r="P954" s="50"/>
    </row>
    <row r="955" spans="1:16" s="11" customFormat="1" ht="15.75" outlineLevel="2" x14ac:dyDescent="0.25">
      <c r="A955" s="144"/>
      <c r="B955" s="144"/>
      <c r="C955" s="133"/>
      <c r="D955" s="86" t="s">
        <v>7</v>
      </c>
      <c r="E955" s="101">
        <v>0</v>
      </c>
      <c r="F955" s="100">
        <v>0</v>
      </c>
      <c r="G955" s="100">
        <v>0</v>
      </c>
      <c r="H955" s="100">
        <f>H1100+H1265</f>
        <v>0</v>
      </c>
      <c r="I955" s="100">
        <v>0</v>
      </c>
      <c r="J955" s="99">
        <f t="shared" ref="J955:J956" si="260">E955+F955+G955+H955+I955</f>
        <v>0</v>
      </c>
      <c r="K955" s="49"/>
      <c r="L955" s="50"/>
      <c r="M955" s="50"/>
      <c r="N955" s="50"/>
      <c r="O955" s="50"/>
      <c r="P955" s="50"/>
    </row>
    <row r="956" spans="1:16" s="11" customFormat="1" ht="15.75" outlineLevel="2" x14ac:dyDescent="0.25">
      <c r="A956" s="144"/>
      <c r="B956" s="144"/>
      <c r="C956" s="133"/>
      <c r="D956" s="86" t="s">
        <v>8</v>
      </c>
      <c r="E956" s="101">
        <v>0</v>
      </c>
      <c r="F956" s="100">
        <v>0</v>
      </c>
      <c r="G956" s="100">
        <v>0</v>
      </c>
      <c r="H956" s="100">
        <f>H1101+H1266</f>
        <v>2852.5</v>
      </c>
      <c r="I956" s="100">
        <v>0</v>
      </c>
      <c r="J956" s="99">
        <f t="shared" si="260"/>
        <v>2852.5</v>
      </c>
      <c r="K956" s="49"/>
      <c r="L956" s="50"/>
      <c r="M956" s="50"/>
      <c r="N956" s="50"/>
      <c r="O956" s="50"/>
      <c r="P956" s="50"/>
    </row>
    <row r="957" spans="1:16" s="11" customFormat="1" ht="15.75" outlineLevel="2" x14ac:dyDescent="0.25">
      <c r="A957" s="144"/>
      <c r="B957" s="144"/>
      <c r="C957" s="134"/>
      <c r="D957" s="86" t="s">
        <v>9</v>
      </c>
      <c r="E957" s="101">
        <v>0</v>
      </c>
      <c r="F957" s="100">
        <v>0</v>
      </c>
      <c r="G957" s="100">
        <v>0</v>
      </c>
      <c r="H957" s="100">
        <f>H1102+H1267</f>
        <v>0</v>
      </c>
      <c r="I957" s="100">
        <v>0</v>
      </c>
      <c r="J957" s="99">
        <f>E957+F957+G957+H957+I957</f>
        <v>0</v>
      </c>
      <c r="K957" s="49"/>
      <c r="L957" s="50"/>
      <c r="M957" s="50"/>
      <c r="N957" s="50"/>
      <c r="O957" s="50"/>
      <c r="P957" s="50"/>
    </row>
    <row r="958" spans="1:16" s="11" customFormat="1" ht="15.75" outlineLevel="2" x14ac:dyDescent="0.25">
      <c r="A958" s="144"/>
      <c r="B958" s="144"/>
      <c r="C958" s="132" t="s">
        <v>294</v>
      </c>
      <c r="D958" s="86" t="s">
        <v>6</v>
      </c>
      <c r="E958" s="100">
        <f>SUM(E959:E962)</f>
        <v>0</v>
      </c>
      <c r="F958" s="100">
        <f>SUM(F959:F962)</f>
        <v>0</v>
      </c>
      <c r="G958" s="100">
        <f t="shared" ref="G958:J958" si="261">SUM(G959:G962)</f>
        <v>500</v>
      </c>
      <c r="H958" s="100">
        <f t="shared" si="261"/>
        <v>500</v>
      </c>
      <c r="I958" s="100">
        <f t="shared" si="261"/>
        <v>0</v>
      </c>
      <c r="J958" s="100">
        <f t="shared" si="261"/>
        <v>1000</v>
      </c>
      <c r="K958" s="49"/>
      <c r="L958" s="50"/>
      <c r="M958" s="50"/>
      <c r="N958" s="50"/>
      <c r="O958" s="50"/>
      <c r="P958" s="50"/>
    </row>
    <row r="959" spans="1:16" s="11" customFormat="1" ht="15.75" outlineLevel="2" x14ac:dyDescent="0.25">
      <c r="A959" s="144"/>
      <c r="B959" s="144"/>
      <c r="C959" s="133"/>
      <c r="D959" s="86" t="s">
        <v>180</v>
      </c>
      <c r="E959" s="101">
        <v>0</v>
      </c>
      <c r="F959" s="100">
        <f>F1104</f>
        <v>0</v>
      </c>
      <c r="G959" s="100">
        <f t="shared" ref="G959:I959" si="262">G1104</f>
        <v>500</v>
      </c>
      <c r="H959" s="100">
        <f t="shared" si="262"/>
        <v>500</v>
      </c>
      <c r="I959" s="100">
        <f t="shared" si="262"/>
        <v>0</v>
      </c>
      <c r="J959" s="99">
        <f>E959+F959+G959+H959+I959</f>
        <v>1000</v>
      </c>
      <c r="K959" s="49"/>
      <c r="L959" s="50"/>
      <c r="M959" s="50"/>
      <c r="N959" s="50"/>
      <c r="O959" s="50"/>
      <c r="P959" s="50"/>
    </row>
    <row r="960" spans="1:16" s="11" customFormat="1" ht="15.75" outlineLevel="2" x14ac:dyDescent="0.25">
      <c r="A960" s="144"/>
      <c r="B960" s="144"/>
      <c r="C960" s="133"/>
      <c r="D960" s="86" t="s">
        <v>7</v>
      </c>
      <c r="E960" s="101">
        <v>0</v>
      </c>
      <c r="F960" s="100">
        <v>0</v>
      </c>
      <c r="G960" s="100">
        <v>0</v>
      </c>
      <c r="H960" s="100">
        <v>0</v>
      </c>
      <c r="I960" s="100">
        <v>0</v>
      </c>
      <c r="J960" s="99">
        <f t="shared" ref="J960:J961" si="263">E960+F960+G960+H960+I960</f>
        <v>0</v>
      </c>
      <c r="K960" s="49"/>
      <c r="L960" s="50"/>
      <c r="M960" s="50"/>
      <c r="N960" s="50"/>
      <c r="O960" s="50"/>
      <c r="P960" s="50"/>
    </row>
    <row r="961" spans="1:16" s="11" customFormat="1" ht="15.75" outlineLevel="2" x14ac:dyDescent="0.25">
      <c r="A961" s="144"/>
      <c r="B961" s="144"/>
      <c r="C961" s="133"/>
      <c r="D961" s="86" t="s">
        <v>8</v>
      </c>
      <c r="E961" s="101">
        <v>0</v>
      </c>
      <c r="F961" s="100">
        <v>0</v>
      </c>
      <c r="G961" s="100">
        <v>0</v>
      </c>
      <c r="H961" s="100">
        <v>0</v>
      </c>
      <c r="I961" s="100">
        <v>0</v>
      </c>
      <c r="J961" s="99">
        <f t="shared" si="263"/>
        <v>0</v>
      </c>
      <c r="K961" s="49"/>
      <c r="L961" s="50"/>
      <c r="M961" s="50"/>
      <c r="N961" s="50"/>
      <c r="O961" s="50"/>
      <c r="P961" s="50"/>
    </row>
    <row r="962" spans="1:16" s="11" customFormat="1" ht="15.75" outlineLevel="2" x14ac:dyDescent="0.25">
      <c r="A962" s="144"/>
      <c r="B962" s="144"/>
      <c r="C962" s="134"/>
      <c r="D962" s="86" t="s">
        <v>9</v>
      </c>
      <c r="E962" s="101">
        <v>0</v>
      </c>
      <c r="F962" s="100">
        <v>0</v>
      </c>
      <c r="G962" s="100">
        <v>0</v>
      </c>
      <c r="H962" s="100">
        <v>0</v>
      </c>
      <c r="I962" s="100">
        <v>0</v>
      </c>
      <c r="J962" s="99">
        <f>E962+F962+G962+H962+I962</f>
        <v>0</v>
      </c>
      <c r="K962" s="49"/>
      <c r="L962" s="50"/>
      <c r="M962" s="50"/>
      <c r="N962" s="50"/>
      <c r="O962" s="50"/>
      <c r="P962" s="50"/>
    </row>
    <row r="963" spans="1:16" s="11" customFormat="1" ht="15.75" outlineLevel="2" x14ac:dyDescent="0.25">
      <c r="A963" s="144"/>
      <c r="B963" s="144"/>
      <c r="C963" s="132" t="s">
        <v>295</v>
      </c>
      <c r="D963" s="86" t="s">
        <v>6</v>
      </c>
      <c r="E963" s="100">
        <f>SUM(E964:E967)</f>
        <v>0</v>
      </c>
      <c r="F963" s="100">
        <f t="shared" ref="F963:J963" si="264">SUM(F964:F967)</f>
        <v>0</v>
      </c>
      <c r="G963" s="100">
        <f t="shared" si="264"/>
        <v>500</v>
      </c>
      <c r="H963" s="100">
        <f t="shared" si="264"/>
        <v>500</v>
      </c>
      <c r="I963" s="100">
        <f t="shared" si="264"/>
        <v>0</v>
      </c>
      <c r="J963" s="100">
        <f t="shared" si="264"/>
        <v>1000</v>
      </c>
      <c r="K963" s="49"/>
      <c r="L963" s="50"/>
      <c r="M963" s="50"/>
      <c r="N963" s="50"/>
      <c r="O963" s="50"/>
      <c r="P963" s="50"/>
    </row>
    <row r="964" spans="1:16" s="11" customFormat="1" ht="15.75" outlineLevel="2" x14ac:dyDescent="0.25">
      <c r="A964" s="144"/>
      <c r="B964" s="144"/>
      <c r="C964" s="133"/>
      <c r="D964" s="86" t="s">
        <v>180</v>
      </c>
      <c r="E964" s="101">
        <v>0</v>
      </c>
      <c r="F964" s="100">
        <f>F1109</f>
        <v>0</v>
      </c>
      <c r="G964" s="100">
        <f t="shared" ref="G964:I964" si="265">G1109</f>
        <v>500</v>
      </c>
      <c r="H964" s="100">
        <f t="shared" si="265"/>
        <v>500</v>
      </c>
      <c r="I964" s="100">
        <f t="shared" si="265"/>
        <v>0</v>
      </c>
      <c r="J964" s="99">
        <f>E964+F964+G964+H964+I964</f>
        <v>1000</v>
      </c>
      <c r="K964" s="49"/>
      <c r="L964" s="50"/>
      <c r="M964" s="50"/>
      <c r="N964" s="50"/>
      <c r="O964" s="50"/>
      <c r="P964" s="50"/>
    </row>
    <row r="965" spans="1:16" s="11" customFormat="1" ht="15.75" outlineLevel="2" x14ac:dyDescent="0.25">
      <c r="A965" s="144"/>
      <c r="B965" s="144"/>
      <c r="C965" s="133"/>
      <c r="D965" s="86" t="s">
        <v>7</v>
      </c>
      <c r="E965" s="101">
        <v>0</v>
      </c>
      <c r="F965" s="100">
        <v>0</v>
      </c>
      <c r="G965" s="100">
        <v>0</v>
      </c>
      <c r="H965" s="100">
        <v>0</v>
      </c>
      <c r="I965" s="100">
        <v>0</v>
      </c>
      <c r="J965" s="99">
        <f t="shared" ref="J965:J966" si="266">E965+F965+G965+H965+I965</f>
        <v>0</v>
      </c>
      <c r="K965" s="49"/>
      <c r="L965" s="50"/>
      <c r="M965" s="50"/>
      <c r="N965" s="50"/>
      <c r="O965" s="50"/>
      <c r="P965" s="50"/>
    </row>
    <row r="966" spans="1:16" s="11" customFormat="1" ht="15.75" outlineLevel="2" x14ac:dyDescent="0.25">
      <c r="A966" s="144"/>
      <c r="B966" s="144"/>
      <c r="C966" s="133"/>
      <c r="D966" s="86" t="s">
        <v>8</v>
      </c>
      <c r="E966" s="101">
        <v>0</v>
      </c>
      <c r="F966" s="100">
        <v>0</v>
      </c>
      <c r="G966" s="100">
        <v>0</v>
      </c>
      <c r="H966" s="100">
        <v>0</v>
      </c>
      <c r="I966" s="100">
        <v>0</v>
      </c>
      <c r="J966" s="99">
        <f t="shared" si="266"/>
        <v>0</v>
      </c>
      <c r="K966" s="49"/>
      <c r="L966" s="50"/>
      <c r="M966" s="50"/>
      <c r="N966" s="50"/>
      <c r="O966" s="50"/>
      <c r="P966" s="50"/>
    </row>
    <row r="967" spans="1:16" s="11" customFormat="1" ht="15.75" outlineLevel="2" x14ac:dyDescent="0.25">
      <c r="A967" s="144"/>
      <c r="B967" s="144"/>
      <c r="C967" s="134"/>
      <c r="D967" s="86" t="s">
        <v>9</v>
      </c>
      <c r="E967" s="101">
        <v>0</v>
      </c>
      <c r="F967" s="100">
        <v>0</v>
      </c>
      <c r="G967" s="100">
        <v>0</v>
      </c>
      <c r="H967" s="100">
        <v>0</v>
      </c>
      <c r="I967" s="100">
        <v>0</v>
      </c>
      <c r="J967" s="99">
        <f>E967+F967+G967+H967+I967</f>
        <v>0</v>
      </c>
      <c r="K967" s="49"/>
      <c r="L967" s="50"/>
      <c r="M967" s="50"/>
      <c r="N967" s="50"/>
      <c r="O967" s="50"/>
      <c r="P967" s="50"/>
    </row>
    <row r="968" spans="1:16" s="11" customFormat="1" ht="15.75" outlineLevel="2" x14ac:dyDescent="0.25">
      <c r="A968" s="144"/>
      <c r="B968" s="144"/>
      <c r="C968" s="132" t="s">
        <v>296</v>
      </c>
      <c r="D968" s="86" t="s">
        <v>6</v>
      </c>
      <c r="E968" s="100">
        <f>SUM(E969:E972)</f>
        <v>0</v>
      </c>
      <c r="F968" s="100">
        <f t="shared" ref="F968:J968" si="267">SUM(F969:F972)</f>
        <v>500</v>
      </c>
      <c r="G968" s="100">
        <f t="shared" si="267"/>
        <v>500</v>
      </c>
      <c r="H968" s="100">
        <f t="shared" si="267"/>
        <v>500</v>
      </c>
      <c r="I968" s="100">
        <f t="shared" si="267"/>
        <v>0</v>
      </c>
      <c r="J968" s="100">
        <f t="shared" si="267"/>
        <v>1500</v>
      </c>
      <c r="K968" s="49"/>
      <c r="L968" s="50"/>
      <c r="M968" s="50"/>
      <c r="N968" s="50"/>
      <c r="O968" s="50"/>
      <c r="P968" s="50"/>
    </row>
    <row r="969" spans="1:16" s="11" customFormat="1" ht="15.75" outlineLevel="2" x14ac:dyDescent="0.25">
      <c r="A969" s="144"/>
      <c r="B969" s="144"/>
      <c r="C969" s="133"/>
      <c r="D969" s="86" t="s">
        <v>180</v>
      </c>
      <c r="E969" s="101">
        <v>0</v>
      </c>
      <c r="F969" s="100">
        <f>F1114</f>
        <v>500</v>
      </c>
      <c r="G969" s="100">
        <f t="shared" ref="G969:I969" si="268">G1114</f>
        <v>500</v>
      </c>
      <c r="H969" s="100">
        <f t="shared" si="268"/>
        <v>500</v>
      </c>
      <c r="I969" s="100">
        <f t="shared" si="268"/>
        <v>0</v>
      </c>
      <c r="J969" s="99">
        <f>E969+F969+G969+H969+I969</f>
        <v>1500</v>
      </c>
      <c r="K969" s="49"/>
      <c r="L969" s="50"/>
      <c r="M969" s="50"/>
      <c r="N969" s="50"/>
      <c r="O969" s="50"/>
      <c r="P969" s="50"/>
    </row>
    <row r="970" spans="1:16" s="11" customFormat="1" ht="15.75" outlineLevel="2" x14ac:dyDescent="0.25">
      <c r="A970" s="144"/>
      <c r="B970" s="144"/>
      <c r="C970" s="133"/>
      <c r="D970" s="86" t="s">
        <v>7</v>
      </c>
      <c r="E970" s="101">
        <v>0</v>
      </c>
      <c r="F970" s="100">
        <v>0</v>
      </c>
      <c r="G970" s="100">
        <v>0</v>
      </c>
      <c r="H970" s="100">
        <v>0</v>
      </c>
      <c r="I970" s="100">
        <v>0</v>
      </c>
      <c r="J970" s="99">
        <f t="shared" ref="J970:J971" si="269">E970+F970+G970+H970+I970</f>
        <v>0</v>
      </c>
      <c r="K970" s="49"/>
      <c r="L970" s="50"/>
      <c r="M970" s="50"/>
      <c r="N970" s="50"/>
      <c r="O970" s="50"/>
      <c r="P970" s="50"/>
    </row>
    <row r="971" spans="1:16" s="11" customFormat="1" ht="15.75" outlineLevel="2" x14ac:dyDescent="0.25">
      <c r="A971" s="144"/>
      <c r="B971" s="144"/>
      <c r="C971" s="133"/>
      <c r="D971" s="86" t="s">
        <v>8</v>
      </c>
      <c r="E971" s="101">
        <v>0</v>
      </c>
      <c r="F971" s="100">
        <v>0</v>
      </c>
      <c r="G971" s="100">
        <v>0</v>
      </c>
      <c r="H971" s="100">
        <v>0</v>
      </c>
      <c r="I971" s="100">
        <v>0</v>
      </c>
      <c r="J971" s="99">
        <f t="shared" si="269"/>
        <v>0</v>
      </c>
      <c r="K971" s="49"/>
      <c r="L971" s="50"/>
      <c r="M971" s="50"/>
      <c r="N971" s="50"/>
      <c r="O971" s="50"/>
      <c r="P971" s="50"/>
    </row>
    <row r="972" spans="1:16" s="11" customFormat="1" ht="15.75" outlineLevel="2" x14ac:dyDescent="0.25">
      <c r="A972" s="144"/>
      <c r="B972" s="144"/>
      <c r="C972" s="134"/>
      <c r="D972" s="86" t="s">
        <v>9</v>
      </c>
      <c r="E972" s="101">
        <v>0</v>
      </c>
      <c r="F972" s="100">
        <v>0</v>
      </c>
      <c r="G972" s="100">
        <v>0</v>
      </c>
      <c r="H972" s="100">
        <v>0</v>
      </c>
      <c r="I972" s="100">
        <v>0</v>
      </c>
      <c r="J972" s="99">
        <f>E972+F972+G972+H972+I972</f>
        <v>0</v>
      </c>
      <c r="K972" s="49"/>
      <c r="L972" s="50"/>
      <c r="M972" s="50"/>
      <c r="N972" s="50"/>
      <c r="O972" s="50"/>
      <c r="P972" s="50"/>
    </row>
    <row r="973" spans="1:16" s="11" customFormat="1" ht="15.75" outlineLevel="2" x14ac:dyDescent="0.25">
      <c r="A973" s="144"/>
      <c r="B973" s="144"/>
      <c r="C973" s="132" t="s">
        <v>297</v>
      </c>
      <c r="D973" s="86" t="s">
        <v>6</v>
      </c>
      <c r="E973" s="100">
        <f>SUM(E974:E977)</f>
        <v>0</v>
      </c>
      <c r="F973" s="100">
        <f t="shared" ref="F973:J973" si="270">SUM(F974:F977)</f>
        <v>500</v>
      </c>
      <c r="G973" s="100">
        <f t="shared" si="270"/>
        <v>500</v>
      </c>
      <c r="H973" s="100">
        <f t="shared" si="270"/>
        <v>500</v>
      </c>
      <c r="I973" s="100">
        <f t="shared" si="270"/>
        <v>0</v>
      </c>
      <c r="J973" s="100">
        <f t="shared" si="270"/>
        <v>1500</v>
      </c>
      <c r="K973" s="49"/>
      <c r="L973" s="50"/>
      <c r="M973" s="50"/>
      <c r="N973" s="50"/>
      <c r="O973" s="50"/>
      <c r="P973" s="50"/>
    </row>
    <row r="974" spans="1:16" s="11" customFormat="1" ht="15.75" outlineLevel="2" x14ac:dyDescent="0.25">
      <c r="A974" s="144"/>
      <c r="B974" s="144"/>
      <c r="C974" s="133"/>
      <c r="D974" s="86" t="s">
        <v>180</v>
      </c>
      <c r="E974" s="101">
        <v>0</v>
      </c>
      <c r="F974" s="100">
        <f>F1119</f>
        <v>500</v>
      </c>
      <c r="G974" s="100">
        <f t="shared" ref="G974:I974" si="271">G1119</f>
        <v>500</v>
      </c>
      <c r="H974" s="100">
        <f t="shared" si="271"/>
        <v>500</v>
      </c>
      <c r="I974" s="100">
        <f t="shared" si="271"/>
        <v>0</v>
      </c>
      <c r="J974" s="99">
        <f>E974+F974+G974+H974+I974</f>
        <v>1500</v>
      </c>
      <c r="K974" s="49"/>
      <c r="L974" s="50"/>
      <c r="M974" s="50"/>
      <c r="N974" s="50"/>
      <c r="O974" s="50"/>
      <c r="P974" s="50"/>
    </row>
    <row r="975" spans="1:16" s="11" customFormat="1" ht="15.75" outlineLevel="2" x14ac:dyDescent="0.25">
      <c r="A975" s="144"/>
      <c r="B975" s="144"/>
      <c r="C975" s="133"/>
      <c r="D975" s="86" t="s">
        <v>7</v>
      </c>
      <c r="E975" s="101">
        <v>0</v>
      </c>
      <c r="F975" s="100">
        <v>0</v>
      </c>
      <c r="G975" s="100">
        <v>0</v>
      </c>
      <c r="H975" s="100">
        <v>0</v>
      </c>
      <c r="I975" s="100">
        <v>0</v>
      </c>
      <c r="J975" s="99">
        <f t="shared" ref="J975:J976" si="272">E975+F975+G975+H975+I975</f>
        <v>0</v>
      </c>
      <c r="K975" s="49"/>
      <c r="L975" s="50"/>
      <c r="M975" s="50"/>
      <c r="N975" s="50"/>
      <c r="O975" s="50"/>
      <c r="P975" s="50"/>
    </row>
    <row r="976" spans="1:16" s="11" customFormat="1" ht="15.75" outlineLevel="2" x14ac:dyDescent="0.25">
      <c r="A976" s="144"/>
      <c r="B976" s="144"/>
      <c r="C976" s="133"/>
      <c r="D976" s="86" t="s">
        <v>8</v>
      </c>
      <c r="E976" s="101">
        <v>0</v>
      </c>
      <c r="F976" s="100">
        <v>0</v>
      </c>
      <c r="G976" s="100">
        <v>0</v>
      </c>
      <c r="H976" s="100">
        <v>0</v>
      </c>
      <c r="I976" s="100">
        <v>0</v>
      </c>
      <c r="J976" s="99">
        <f t="shared" si="272"/>
        <v>0</v>
      </c>
      <c r="K976" s="49"/>
      <c r="L976" s="50"/>
      <c r="M976" s="50"/>
      <c r="N976" s="50"/>
      <c r="O976" s="50"/>
      <c r="P976" s="50"/>
    </row>
    <row r="977" spans="1:16" s="11" customFormat="1" ht="15.75" outlineLevel="2" x14ac:dyDescent="0.25">
      <c r="A977" s="144"/>
      <c r="B977" s="144"/>
      <c r="C977" s="134"/>
      <c r="D977" s="86" t="s">
        <v>9</v>
      </c>
      <c r="E977" s="101">
        <v>0</v>
      </c>
      <c r="F977" s="100">
        <v>0</v>
      </c>
      <c r="G977" s="100">
        <v>0</v>
      </c>
      <c r="H977" s="100">
        <v>0</v>
      </c>
      <c r="I977" s="100">
        <v>0</v>
      </c>
      <c r="J977" s="99">
        <f>E977+F977+G977+H977+I977</f>
        <v>0</v>
      </c>
      <c r="K977" s="49"/>
      <c r="L977" s="50"/>
      <c r="M977" s="50"/>
      <c r="N977" s="50"/>
      <c r="O977" s="50"/>
      <c r="P977" s="50"/>
    </row>
    <row r="978" spans="1:16" s="11" customFormat="1" ht="15.75" outlineLevel="2" x14ac:dyDescent="0.25">
      <c r="A978" s="144"/>
      <c r="B978" s="144"/>
      <c r="C978" s="132" t="s">
        <v>298</v>
      </c>
      <c r="D978" s="86" t="s">
        <v>6</v>
      </c>
      <c r="E978" s="100">
        <f>SUM(E979:E982)</f>
        <v>0</v>
      </c>
      <c r="F978" s="100">
        <f t="shared" ref="F978:J978" si="273">SUM(F979:F982)</f>
        <v>500</v>
      </c>
      <c r="G978" s="100">
        <f t="shared" si="273"/>
        <v>500</v>
      </c>
      <c r="H978" s="100">
        <f t="shared" si="273"/>
        <v>500</v>
      </c>
      <c r="I978" s="100">
        <f t="shared" si="273"/>
        <v>0</v>
      </c>
      <c r="J978" s="100">
        <f t="shared" si="273"/>
        <v>1500</v>
      </c>
      <c r="K978" s="49"/>
      <c r="L978" s="50"/>
      <c r="M978" s="50"/>
      <c r="N978" s="50"/>
      <c r="O978" s="50"/>
      <c r="P978" s="50"/>
    </row>
    <row r="979" spans="1:16" s="11" customFormat="1" ht="15.75" outlineLevel="2" x14ac:dyDescent="0.25">
      <c r="A979" s="144"/>
      <c r="B979" s="144"/>
      <c r="C979" s="133"/>
      <c r="D979" s="86" t="s">
        <v>180</v>
      </c>
      <c r="E979" s="101">
        <v>0</v>
      </c>
      <c r="F979" s="100">
        <f>F1124</f>
        <v>500</v>
      </c>
      <c r="G979" s="100">
        <f t="shared" ref="G979:I979" si="274">G1124</f>
        <v>500</v>
      </c>
      <c r="H979" s="100">
        <f t="shared" si="274"/>
        <v>500</v>
      </c>
      <c r="I979" s="100">
        <f t="shared" si="274"/>
        <v>0</v>
      </c>
      <c r="J979" s="99">
        <f>E979+F979+G979+H979+I979</f>
        <v>1500</v>
      </c>
      <c r="K979" s="49"/>
      <c r="L979" s="50"/>
      <c r="M979" s="50"/>
      <c r="N979" s="50"/>
      <c r="O979" s="50"/>
      <c r="P979" s="50"/>
    </row>
    <row r="980" spans="1:16" s="11" customFormat="1" ht="15.75" outlineLevel="2" x14ac:dyDescent="0.25">
      <c r="A980" s="144"/>
      <c r="B980" s="144"/>
      <c r="C980" s="133"/>
      <c r="D980" s="86" t="s">
        <v>7</v>
      </c>
      <c r="E980" s="101">
        <v>0</v>
      </c>
      <c r="F980" s="100">
        <v>0</v>
      </c>
      <c r="G980" s="100">
        <v>0</v>
      </c>
      <c r="H980" s="100">
        <v>0</v>
      </c>
      <c r="I980" s="100">
        <v>0</v>
      </c>
      <c r="J980" s="99">
        <f t="shared" ref="J980:J981" si="275">E980+F980+G980+H980+I980</f>
        <v>0</v>
      </c>
      <c r="K980" s="49"/>
      <c r="L980" s="50"/>
      <c r="M980" s="50"/>
      <c r="N980" s="50"/>
      <c r="O980" s="50"/>
      <c r="P980" s="50"/>
    </row>
    <row r="981" spans="1:16" s="11" customFormat="1" ht="15.75" outlineLevel="2" x14ac:dyDescent="0.25">
      <c r="A981" s="144"/>
      <c r="B981" s="144"/>
      <c r="C981" s="133"/>
      <c r="D981" s="86" t="s">
        <v>8</v>
      </c>
      <c r="E981" s="101">
        <v>0</v>
      </c>
      <c r="F981" s="100">
        <v>0</v>
      </c>
      <c r="G981" s="100">
        <v>0</v>
      </c>
      <c r="H981" s="100">
        <v>0</v>
      </c>
      <c r="I981" s="100">
        <v>0</v>
      </c>
      <c r="J981" s="99">
        <f t="shared" si="275"/>
        <v>0</v>
      </c>
      <c r="K981" s="49"/>
      <c r="L981" s="50"/>
      <c r="M981" s="50"/>
      <c r="N981" s="50"/>
      <c r="O981" s="50"/>
      <c r="P981" s="50"/>
    </row>
    <row r="982" spans="1:16" s="11" customFormat="1" ht="15.75" outlineLevel="2" x14ac:dyDescent="0.25">
      <c r="A982" s="144"/>
      <c r="B982" s="144"/>
      <c r="C982" s="134"/>
      <c r="D982" s="86" t="s">
        <v>9</v>
      </c>
      <c r="E982" s="101">
        <v>0</v>
      </c>
      <c r="F982" s="100">
        <v>0</v>
      </c>
      <c r="G982" s="100">
        <v>0</v>
      </c>
      <c r="H982" s="100">
        <v>0</v>
      </c>
      <c r="I982" s="100">
        <v>0</v>
      </c>
      <c r="J982" s="99">
        <f>E982+F982+G982+H982+I982</f>
        <v>0</v>
      </c>
      <c r="K982" s="49"/>
      <c r="L982" s="50"/>
      <c r="M982" s="50"/>
      <c r="N982" s="50"/>
      <c r="O982" s="50"/>
      <c r="P982" s="50"/>
    </row>
    <row r="983" spans="1:16" s="11" customFormat="1" ht="15.75" outlineLevel="2" x14ac:dyDescent="0.25">
      <c r="A983" s="144"/>
      <c r="B983" s="144"/>
      <c r="C983" s="132" t="s">
        <v>299</v>
      </c>
      <c r="D983" s="86" t="s">
        <v>6</v>
      </c>
      <c r="E983" s="100">
        <f>SUM(E984:E987)</f>
        <v>0</v>
      </c>
      <c r="F983" s="100">
        <f t="shared" ref="F983:J983" si="276">SUM(F984:F987)</f>
        <v>0</v>
      </c>
      <c r="G983" s="100">
        <f t="shared" si="276"/>
        <v>500</v>
      </c>
      <c r="H983" s="100">
        <f t="shared" si="276"/>
        <v>500</v>
      </c>
      <c r="I983" s="100">
        <f t="shared" si="276"/>
        <v>0</v>
      </c>
      <c r="J983" s="100">
        <f t="shared" si="276"/>
        <v>1000</v>
      </c>
      <c r="K983" s="49"/>
      <c r="L983" s="50"/>
      <c r="M983" s="50"/>
      <c r="N983" s="50"/>
      <c r="O983" s="50"/>
      <c r="P983" s="50"/>
    </row>
    <row r="984" spans="1:16" s="11" customFormat="1" ht="15.75" outlineLevel="2" x14ac:dyDescent="0.25">
      <c r="A984" s="144"/>
      <c r="B984" s="144"/>
      <c r="C984" s="133"/>
      <c r="D984" s="86" t="s">
        <v>180</v>
      </c>
      <c r="E984" s="101">
        <v>0</v>
      </c>
      <c r="F984" s="100">
        <f>F1129</f>
        <v>0</v>
      </c>
      <c r="G984" s="100">
        <f t="shared" ref="G984:I984" si="277">G1129</f>
        <v>500</v>
      </c>
      <c r="H984" s="100">
        <f t="shared" si="277"/>
        <v>500</v>
      </c>
      <c r="I984" s="100">
        <f t="shared" si="277"/>
        <v>0</v>
      </c>
      <c r="J984" s="99">
        <f>E984+F984+G984+H984+I984</f>
        <v>1000</v>
      </c>
      <c r="K984" s="49"/>
      <c r="L984" s="50"/>
      <c r="M984" s="50"/>
      <c r="N984" s="50"/>
      <c r="O984" s="50"/>
      <c r="P984" s="50"/>
    </row>
    <row r="985" spans="1:16" s="11" customFormat="1" ht="15.75" outlineLevel="2" x14ac:dyDescent="0.25">
      <c r="A985" s="144"/>
      <c r="B985" s="144"/>
      <c r="C985" s="133"/>
      <c r="D985" s="86" t="s">
        <v>7</v>
      </c>
      <c r="E985" s="101">
        <v>0</v>
      </c>
      <c r="F985" s="100">
        <v>0</v>
      </c>
      <c r="G985" s="100">
        <v>0</v>
      </c>
      <c r="H985" s="100">
        <v>0</v>
      </c>
      <c r="I985" s="100">
        <v>0</v>
      </c>
      <c r="J985" s="99">
        <f t="shared" ref="J985:J987" si="278">E985+F985+G985+H985+I985</f>
        <v>0</v>
      </c>
      <c r="K985" s="49"/>
      <c r="L985" s="50"/>
      <c r="M985" s="50"/>
      <c r="N985" s="50"/>
      <c r="O985" s="50"/>
      <c r="P985" s="50"/>
    </row>
    <row r="986" spans="1:16" s="11" customFormat="1" ht="15.75" outlineLevel="2" x14ac:dyDescent="0.25">
      <c r="A986" s="144"/>
      <c r="B986" s="144"/>
      <c r="C986" s="133"/>
      <c r="D986" s="86" t="s">
        <v>8</v>
      </c>
      <c r="E986" s="101">
        <v>0</v>
      </c>
      <c r="F986" s="100">
        <v>0</v>
      </c>
      <c r="G986" s="100">
        <v>0</v>
      </c>
      <c r="H986" s="100">
        <v>0</v>
      </c>
      <c r="I986" s="100">
        <v>0</v>
      </c>
      <c r="J986" s="99">
        <f t="shared" si="278"/>
        <v>0</v>
      </c>
      <c r="K986" s="49"/>
      <c r="L986" s="50"/>
      <c r="M986" s="50"/>
      <c r="N986" s="50"/>
      <c r="O986" s="50"/>
      <c r="P986" s="50"/>
    </row>
    <row r="987" spans="1:16" s="11" customFormat="1" ht="15.75" outlineLevel="2" x14ac:dyDescent="0.25">
      <c r="A987" s="144"/>
      <c r="B987" s="144"/>
      <c r="C987" s="134"/>
      <c r="D987" s="86" t="s">
        <v>9</v>
      </c>
      <c r="E987" s="101">
        <v>0</v>
      </c>
      <c r="F987" s="100">
        <v>0</v>
      </c>
      <c r="G987" s="100">
        <v>0</v>
      </c>
      <c r="H987" s="100">
        <v>0</v>
      </c>
      <c r="I987" s="100">
        <v>0</v>
      </c>
      <c r="J987" s="99">
        <f t="shared" si="278"/>
        <v>0</v>
      </c>
      <c r="K987" s="49"/>
      <c r="L987" s="50"/>
      <c r="M987" s="50"/>
      <c r="N987" s="50"/>
      <c r="O987" s="50"/>
      <c r="P987" s="50"/>
    </row>
    <row r="988" spans="1:16" s="11" customFormat="1" ht="15.75" outlineLevel="2" x14ac:dyDescent="0.25">
      <c r="A988" s="144"/>
      <c r="B988" s="144"/>
      <c r="C988" s="146" t="s">
        <v>51</v>
      </c>
      <c r="D988" s="89" t="s">
        <v>6</v>
      </c>
      <c r="E988" s="100">
        <f>SUM(E989:E992)</f>
        <v>118360.65093999999</v>
      </c>
      <c r="F988" s="100">
        <f>SUM(F989:F992)</f>
        <v>690973.16734000004</v>
      </c>
      <c r="G988" s="100">
        <f>SUM(G989:G992)</f>
        <v>31577.98674</v>
      </c>
      <c r="H988" s="100">
        <f>SUM(H989:H992)</f>
        <v>31577.98674</v>
      </c>
      <c r="I988" s="100">
        <f>SUM(I989:I992)</f>
        <v>0</v>
      </c>
      <c r="J988" s="100">
        <f>E988+F988+G988+H988+I988</f>
        <v>872489.79175999993</v>
      </c>
      <c r="K988" s="49"/>
      <c r="L988" s="50"/>
      <c r="M988" s="50"/>
      <c r="N988" s="50"/>
      <c r="O988" s="50"/>
      <c r="P988" s="50"/>
    </row>
    <row r="989" spans="1:16" s="11" customFormat="1" ht="15.75" outlineLevel="2" x14ac:dyDescent="0.25">
      <c r="A989" s="144"/>
      <c r="B989" s="144"/>
      <c r="C989" s="146"/>
      <c r="D989" s="89" t="s">
        <v>180</v>
      </c>
      <c r="E989" s="100">
        <f>E934+E944+E939+E949</f>
        <v>12385.250940000002</v>
      </c>
      <c r="F989" s="100">
        <f>F934+F944+F939+F949+F954+F959+F964+F969+F974+F979+F984</f>
        <v>18411.996160000002</v>
      </c>
      <c r="G989" s="100">
        <f t="shared" ref="G989:I989" si="279">G934+G944+G939+G949+G954+G959+G964+G969+G974+G979+G984</f>
        <v>5591.4867400000003</v>
      </c>
      <c r="H989" s="100">
        <f>H934+H944+H939+H949+H954+H959+H964+H969+H974+H979+H984</f>
        <v>5591.4867400000003</v>
      </c>
      <c r="I989" s="100">
        <f t="shared" si="279"/>
        <v>0</v>
      </c>
      <c r="J989" s="100">
        <f>E989+F989+G989+H989+I989</f>
        <v>41980.220580000001</v>
      </c>
      <c r="K989" s="49"/>
      <c r="L989" s="50"/>
      <c r="M989" s="50"/>
      <c r="N989" s="50"/>
      <c r="O989" s="50"/>
      <c r="P989" s="50"/>
    </row>
    <row r="990" spans="1:16" s="11" customFormat="1" ht="15.75" outlineLevel="2" x14ac:dyDescent="0.25">
      <c r="A990" s="144"/>
      <c r="B990" s="144"/>
      <c r="C990" s="146"/>
      <c r="D990" s="89" t="s">
        <v>7</v>
      </c>
      <c r="E990" s="100">
        <f>E935+E945+E940+E950</f>
        <v>0</v>
      </c>
      <c r="F990" s="100">
        <f>F935+F945+F940+F950</f>
        <v>0</v>
      </c>
      <c r="G990" s="100">
        <f>G935+G945+G940+G950</f>
        <v>0</v>
      </c>
      <c r="H990" s="100">
        <f>H935+H945+H940+H950</f>
        <v>0</v>
      </c>
      <c r="I990" s="100">
        <f>I935+I945+I940+I950</f>
        <v>0</v>
      </c>
      <c r="J990" s="100">
        <f>E990+F990+G990+H990+I990</f>
        <v>0</v>
      </c>
      <c r="K990" s="49"/>
      <c r="L990" s="50"/>
      <c r="M990" s="50"/>
      <c r="N990" s="50"/>
      <c r="O990" s="50"/>
      <c r="P990" s="50"/>
    </row>
    <row r="991" spans="1:16" s="11" customFormat="1" ht="15.75" outlineLevel="2" x14ac:dyDescent="0.25">
      <c r="A991" s="144"/>
      <c r="B991" s="144"/>
      <c r="C991" s="146"/>
      <c r="D991" s="89" t="s">
        <v>8</v>
      </c>
      <c r="E991" s="100">
        <f>E936+E946+E941+E951</f>
        <v>105975.4</v>
      </c>
      <c r="F991" s="100">
        <f>F936+F946+F941+F951</f>
        <v>672561.17118000006</v>
      </c>
      <c r="G991" s="100">
        <f>G936+G946+G941+G951</f>
        <v>25986.5</v>
      </c>
      <c r="H991" s="100">
        <f>H936+H946+H941+H951+H956+H961+H966+H971+H976+H981+H986</f>
        <v>25986.5</v>
      </c>
      <c r="I991" s="100">
        <f>I936+I946+I941+I951</f>
        <v>0</v>
      </c>
      <c r="J991" s="100">
        <f>E991+F991+G991+H991+I991</f>
        <v>830509.57118000009</v>
      </c>
      <c r="K991" s="49"/>
      <c r="L991" s="50"/>
      <c r="M991" s="50"/>
      <c r="N991" s="50"/>
      <c r="O991" s="50"/>
      <c r="P991" s="50"/>
    </row>
    <row r="992" spans="1:16" s="11" customFormat="1" ht="15.75" outlineLevel="2" x14ac:dyDescent="0.25">
      <c r="A992" s="145"/>
      <c r="B992" s="145"/>
      <c r="C992" s="146"/>
      <c r="D992" s="89" t="s">
        <v>9</v>
      </c>
      <c r="E992" s="100">
        <f>E937+E947+E942+E952</f>
        <v>0</v>
      </c>
      <c r="F992" s="100">
        <f>F937+F947+F942+F952</f>
        <v>0</v>
      </c>
      <c r="G992" s="100">
        <f>G937+G947+G942+G952</f>
        <v>0</v>
      </c>
      <c r="H992" s="100">
        <f>H937+H947+H942+H952</f>
        <v>0</v>
      </c>
      <c r="I992" s="100">
        <f>I937+I947+I942+I952</f>
        <v>0</v>
      </c>
      <c r="J992" s="100">
        <f>E992+F992+G992+H992+I992</f>
        <v>0</v>
      </c>
      <c r="K992" s="49"/>
      <c r="L992" s="50"/>
      <c r="M992" s="50"/>
      <c r="N992" s="50"/>
      <c r="O992" s="50"/>
      <c r="P992" s="50"/>
    </row>
    <row r="993" spans="1:16" s="2" customFormat="1" ht="15.75" customHeight="1" outlineLevel="2" x14ac:dyDescent="0.25">
      <c r="A993" s="152" t="s">
        <v>17</v>
      </c>
      <c r="B993" s="143" t="s">
        <v>19</v>
      </c>
      <c r="C993" s="146" t="s">
        <v>280</v>
      </c>
      <c r="D993" s="89" t="s">
        <v>6</v>
      </c>
      <c r="E993" s="100">
        <f>SUM(E994:E997)</f>
        <v>107624.375</v>
      </c>
      <c r="F993" s="100">
        <f>SUM(F994:F997)</f>
        <v>241822.36580999999</v>
      </c>
      <c r="G993" s="100">
        <f>SUM(G994:G997)</f>
        <v>24097.916669999999</v>
      </c>
      <c r="H993" s="100">
        <f>SUM(H994:H997)</f>
        <v>24097.916669999999</v>
      </c>
      <c r="I993" s="100">
        <f>SUM(I994:I997)</f>
        <v>0</v>
      </c>
      <c r="J993" s="100">
        <f t="shared" ref="J993:J1012" si="280">E993+F993+G993+H993+I993</f>
        <v>397642.57415</v>
      </c>
      <c r="K993" s="49"/>
      <c r="L993" s="49"/>
      <c r="M993" s="49"/>
      <c r="N993" s="49"/>
      <c r="O993" s="49"/>
      <c r="P993" s="49"/>
    </row>
    <row r="994" spans="1:16" s="2" customFormat="1" ht="15.75" outlineLevel="2" x14ac:dyDescent="0.25">
      <c r="A994" s="153"/>
      <c r="B994" s="144"/>
      <c r="C994" s="146"/>
      <c r="D994" s="89" t="s">
        <v>180</v>
      </c>
      <c r="E994" s="100">
        <f>E999+E1029+E1009+E1004+E1034</f>
        <v>4304.9750000000004</v>
      </c>
      <c r="F994" s="100">
        <f>F999+F1029+F1009+F1004+F1034+F1044+F1049+F1054+F1059+F1064+F1069</f>
        <v>9672.8946300000007</v>
      </c>
      <c r="G994" s="100">
        <f>G999+G1029+G1009+G1004+G1034</f>
        <v>963.91666999999995</v>
      </c>
      <c r="H994" s="100">
        <f>H999+H1029+H1009+H1004+H1034+H1039</f>
        <v>963.91666999999995</v>
      </c>
      <c r="I994" s="100">
        <f>I999+I1029+I1009+I1004+I1034</f>
        <v>0</v>
      </c>
      <c r="J994" s="100">
        <f t="shared" si="280"/>
        <v>15905.702970000002</v>
      </c>
      <c r="K994" s="54"/>
      <c r="L994" s="54"/>
      <c r="M994" s="49"/>
      <c r="N994" s="49"/>
      <c r="O994" s="49"/>
      <c r="P994" s="49"/>
    </row>
    <row r="995" spans="1:16" s="2" customFormat="1" ht="15.75" outlineLevel="2" x14ac:dyDescent="0.25">
      <c r="A995" s="153"/>
      <c r="B995" s="144"/>
      <c r="C995" s="146"/>
      <c r="D995" s="89" t="s">
        <v>7</v>
      </c>
      <c r="E995" s="100">
        <f>E1000+E1030+E1010+E1005+E1035</f>
        <v>0</v>
      </c>
      <c r="F995" s="100">
        <f>F1000+F1030+F1010+F1005+F1035</f>
        <v>0</v>
      </c>
      <c r="G995" s="100">
        <f>G1000+G1030+G1010+G1005+G1035</f>
        <v>0</v>
      </c>
      <c r="H995" s="100">
        <f>H1000+H1030+H1010+H1005+H1035</f>
        <v>0</v>
      </c>
      <c r="I995" s="100">
        <f>I1000+I1030+I1010+I1005+I1035</f>
        <v>0</v>
      </c>
      <c r="J995" s="100">
        <f t="shared" si="280"/>
        <v>0</v>
      </c>
      <c r="K995" s="49"/>
      <c r="L995" s="49"/>
      <c r="M995" s="49"/>
      <c r="N995" s="49"/>
      <c r="O995" s="49"/>
      <c r="P995" s="49"/>
    </row>
    <row r="996" spans="1:16" s="2" customFormat="1" ht="15.75" outlineLevel="2" x14ac:dyDescent="0.25">
      <c r="A996" s="153"/>
      <c r="B996" s="144"/>
      <c r="C996" s="146"/>
      <c r="D996" s="89" t="s">
        <v>8</v>
      </c>
      <c r="E996" s="100">
        <f>E1001+E1031+E1011+E1006+E1036</f>
        <v>103319.4</v>
      </c>
      <c r="F996" s="100">
        <f>F1001+F1031+F1006+F1036+F1041+F1046+F1051+F1056+F1061+F1066+F1071</f>
        <v>232149.47117999999</v>
      </c>
      <c r="G996" s="100">
        <f>G1001+G1031+G1011+G1006+G1036</f>
        <v>23134</v>
      </c>
      <c r="H996" s="100">
        <f>H1001+H1031+H1011+H1006+H1036+H1041</f>
        <v>23134</v>
      </c>
      <c r="I996" s="100">
        <f>I1001+I1031+I1011+I1006+I1036</f>
        <v>0</v>
      </c>
      <c r="J996" s="100">
        <f t="shared" si="280"/>
        <v>381736.87118000002</v>
      </c>
      <c r="K996" s="49"/>
      <c r="L996" s="54"/>
      <c r="M996" s="49"/>
      <c r="N996" s="49"/>
      <c r="O996" s="49"/>
      <c r="P996" s="49"/>
    </row>
    <row r="997" spans="1:16" s="2" customFormat="1" ht="15.75" outlineLevel="2" x14ac:dyDescent="0.25">
      <c r="A997" s="154"/>
      <c r="B997" s="145"/>
      <c r="C997" s="146"/>
      <c r="D997" s="89" t="s">
        <v>9</v>
      </c>
      <c r="E997" s="100">
        <f>E1002+E1032+E1012+E1007+E1037</f>
        <v>0</v>
      </c>
      <c r="F997" s="100">
        <f>F1002+F1032+F1012+F1007+F1037</f>
        <v>0</v>
      </c>
      <c r="G997" s="100">
        <f>G1002+G1032+G1012+G1007+G1037</f>
        <v>0</v>
      </c>
      <c r="H997" s="100">
        <f>H1002+H1032+H1012+H1007+H1037</f>
        <v>0</v>
      </c>
      <c r="I997" s="100">
        <f>I1002+I1032+I1012+I1007+I1037</f>
        <v>0</v>
      </c>
      <c r="J997" s="100">
        <f t="shared" si="280"/>
        <v>0</v>
      </c>
      <c r="K997" s="49"/>
      <c r="L997" s="49"/>
      <c r="M997" s="49"/>
      <c r="N997" s="49"/>
      <c r="O997" s="49"/>
      <c r="P997" s="49"/>
    </row>
    <row r="998" spans="1:16" s="2" customFormat="1" ht="15.75" outlineLevel="2" x14ac:dyDescent="0.25">
      <c r="A998" s="139" t="s">
        <v>18</v>
      </c>
      <c r="B998" s="146" t="s">
        <v>199</v>
      </c>
      <c r="C998" s="146" t="s">
        <v>280</v>
      </c>
      <c r="D998" s="89" t="s">
        <v>6</v>
      </c>
      <c r="E998" s="100">
        <f>SUM(E999:E1002)</f>
        <v>16862.290239999998</v>
      </c>
      <c r="F998" s="100">
        <f>SUM(F999:F1002)</f>
        <v>0</v>
      </c>
      <c r="G998" s="100">
        <f>SUM(G999:G1002)</f>
        <v>0</v>
      </c>
      <c r="H998" s="100">
        <f>SUM(H999:H1002)</f>
        <v>0</v>
      </c>
      <c r="I998" s="100">
        <f>SUM(I999:I1002)</f>
        <v>0</v>
      </c>
      <c r="J998" s="100">
        <f t="shared" si="280"/>
        <v>16862.290239999998</v>
      </c>
      <c r="K998" s="49"/>
      <c r="L998" s="49"/>
      <c r="M998" s="49"/>
      <c r="N998" s="49"/>
      <c r="O998" s="49"/>
      <c r="P998" s="49"/>
    </row>
    <row r="999" spans="1:16" s="2" customFormat="1" ht="15.75" outlineLevel="2" x14ac:dyDescent="0.25">
      <c r="A999" s="139"/>
      <c r="B999" s="146"/>
      <c r="C999" s="146"/>
      <c r="D999" s="89" t="s">
        <v>180</v>
      </c>
      <c r="E999" s="101">
        <v>674.49161000000004</v>
      </c>
      <c r="F999" s="101">
        <v>0</v>
      </c>
      <c r="G999" s="101">
        <v>0</v>
      </c>
      <c r="H999" s="101">
        <v>0</v>
      </c>
      <c r="I999" s="101">
        <v>0</v>
      </c>
      <c r="J999" s="100">
        <f t="shared" si="280"/>
        <v>674.49161000000004</v>
      </c>
      <c r="K999" s="49"/>
      <c r="L999" s="49"/>
      <c r="M999" s="49"/>
      <c r="N999" s="49"/>
      <c r="O999" s="49"/>
      <c r="P999" s="49"/>
    </row>
    <row r="1000" spans="1:16" s="2" customFormat="1" ht="15.75" outlineLevel="2" x14ac:dyDescent="0.25">
      <c r="A1000" s="139"/>
      <c r="B1000" s="146"/>
      <c r="C1000" s="146"/>
      <c r="D1000" s="89" t="s">
        <v>7</v>
      </c>
      <c r="E1000" s="101">
        <v>0</v>
      </c>
      <c r="F1000" s="101">
        <v>0</v>
      </c>
      <c r="G1000" s="101">
        <v>0</v>
      </c>
      <c r="H1000" s="101">
        <v>0</v>
      </c>
      <c r="I1000" s="101">
        <v>0</v>
      </c>
      <c r="J1000" s="100">
        <f t="shared" si="280"/>
        <v>0</v>
      </c>
      <c r="K1000" s="49"/>
      <c r="L1000" s="49"/>
      <c r="M1000" s="49"/>
      <c r="N1000" s="49"/>
      <c r="O1000" s="49"/>
      <c r="P1000" s="49"/>
    </row>
    <row r="1001" spans="1:16" s="2" customFormat="1" ht="15.75" outlineLevel="2" x14ac:dyDescent="0.25">
      <c r="A1001" s="139"/>
      <c r="B1001" s="146"/>
      <c r="C1001" s="146"/>
      <c r="D1001" s="89" t="s">
        <v>8</v>
      </c>
      <c r="E1001" s="101">
        <v>16187.798629999999</v>
      </c>
      <c r="F1001" s="101">
        <v>0</v>
      </c>
      <c r="G1001" s="101">
        <v>0</v>
      </c>
      <c r="H1001" s="101">
        <v>0</v>
      </c>
      <c r="I1001" s="101">
        <v>0</v>
      </c>
      <c r="J1001" s="100">
        <f t="shared" si="280"/>
        <v>16187.798629999999</v>
      </c>
      <c r="K1001" s="49"/>
      <c r="L1001" s="49"/>
      <c r="M1001" s="49"/>
      <c r="N1001" s="49"/>
      <c r="O1001" s="49"/>
      <c r="P1001" s="49"/>
    </row>
    <row r="1002" spans="1:16" s="2" customFormat="1" ht="15.75" outlineLevel="2" x14ac:dyDescent="0.25">
      <c r="A1002" s="139"/>
      <c r="B1002" s="146"/>
      <c r="C1002" s="146"/>
      <c r="D1002" s="89" t="s">
        <v>9</v>
      </c>
      <c r="E1002" s="101">
        <v>0</v>
      </c>
      <c r="F1002" s="101">
        <v>0</v>
      </c>
      <c r="G1002" s="101">
        <v>0</v>
      </c>
      <c r="H1002" s="101">
        <v>0</v>
      </c>
      <c r="I1002" s="101">
        <v>0</v>
      </c>
      <c r="J1002" s="100">
        <f t="shared" si="280"/>
        <v>0</v>
      </c>
      <c r="K1002" s="49"/>
      <c r="L1002" s="49"/>
      <c r="M1002" s="49"/>
      <c r="N1002" s="49"/>
      <c r="O1002" s="49"/>
      <c r="P1002" s="49"/>
    </row>
    <row r="1003" spans="1:16" s="2" customFormat="1" ht="15.75" customHeight="1" outlineLevel="2" x14ac:dyDescent="0.25">
      <c r="A1003" s="139" t="s">
        <v>21</v>
      </c>
      <c r="B1003" s="143" t="s">
        <v>254</v>
      </c>
      <c r="C1003" s="146" t="s">
        <v>280</v>
      </c>
      <c r="D1003" s="89" t="s">
        <v>6</v>
      </c>
      <c r="E1003" s="100">
        <f>SUM(E1004:E1007)</f>
        <v>0</v>
      </c>
      <c r="F1003" s="100">
        <f>SUM(F1004:F1007)</f>
        <v>20813</v>
      </c>
      <c r="G1003" s="100">
        <f>SUM(G1004:G1007)</f>
        <v>0</v>
      </c>
      <c r="H1003" s="100">
        <f>SUM(H1004:H1007)</f>
        <v>0</v>
      </c>
      <c r="I1003" s="100">
        <f>SUM(I1004:I1007)</f>
        <v>0</v>
      </c>
      <c r="J1003" s="100">
        <f>E1003+F1003+G1003+H1003+I1003</f>
        <v>20813</v>
      </c>
      <c r="K1003" s="49"/>
      <c r="L1003" s="49"/>
      <c r="M1003" s="49"/>
      <c r="N1003" s="49"/>
      <c r="O1003" s="49"/>
      <c r="P1003" s="49"/>
    </row>
    <row r="1004" spans="1:16" s="2" customFormat="1" ht="15.75" outlineLevel="2" x14ac:dyDescent="0.25">
      <c r="A1004" s="139"/>
      <c r="B1004" s="144"/>
      <c r="C1004" s="146"/>
      <c r="D1004" s="89" t="s">
        <v>180</v>
      </c>
      <c r="E1004" s="101">
        <v>0</v>
      </c>
      <c r="F1004" s="101">
        <v>859.19763</v>
      </c>
      <c r="G1004" s="101">
        <v>0</v>
      </c>
      <c r="H1004" s="101">
        <v>0</v>
      </c>
      <c r="I1004" s="101">
        <v>0</v>
      </c>
      <c r="J1004" s="100">
        <f t="shared" si="280"/>
        <v>859.19763</v>
      </c>
      <c r="K1004" s="49"/>
      <c r="L1004" s="49"/>
      <c r="M1004" s="49"/>
      <c r="N1004" s="49"/>
      <c r="O1004" s="49"/>
      <c r="P1004" s="49"/>
    </row>
    <row r="1005" spans="1:16" s="2" customFormat="1" ht="15.75" outlineLevel="2" x14ac:dyDescent="0.25">
      <c r="A1005" s="139"/>
      <c r="B1005" s="144"/>
      <c r="C1005" s="146"/>
      <c r="D1005" s="89" t="s">
        <v>7</v>
      </c>
      <c r="E1005" s="101">
        <v>0</v>
      </c>
      <c r="F1005" s="101">
        <v>0</v>
      </c>
      <c r="G1005" s="101">
        <v>0</v>
      </c>
      <c r="H1005" s="101">
        <v>0</v>
      </c>
      <c r="I1005" s="101">
        <v>0</v>
      </c>
      <c r="J1005" s="100">
        <f t="shared" si="280"/>
        <v>0</v>
      </c>
      <c r="K1005" s="49"/>
      <c r="L1005" s="49"/>
      <c r="M1005" s="49"/>
      <c r="N1005" s="49"/>
      <c r="O1005" s="49"/>
      <c r="P1005" s="49"/>
    </row>
    <row r="1006" spans="1:16" s="2" customFormat="1" ht="15.75" outlineLevel="2" x14ac:dyDescent="0.25">
      <c r="A1006" s="139"/>
      <c r="B1006" s="144"/>
      <c r="C1006" s="146"/>
      <c r="D1006" s="89" t="s">
        <v>8</v>
      </c>
      <c r="E1006" s="101">
        <v>0</v>
      </c>
      <c r="F1006" s="101">
        <v>19953.802370000001</v>
      </c>
      <c r="G1006" s="101">
        <v>0</v>
      </c>
      <c r="H1006" s="101">
        <v>0</v>
      </c>
      <c r="I1006" s="101">
        <v>0</v>
      </c>
      <c r="J1006" s="100">
        <f t="shared" si="280"/>
        <v>19953.802370000001</v>
      </c>
      <c r="K1006" s="49"/>
      <c r="L1006" s="49"/>
      <c r="M1006" s="49"/>
      <c r="N1006" s="49"/>
      <c r="O1006" s="49"/>
      <c r="P1006" s="49"/>
    </row>
    <row r="1007" spans="1:16" s="2" customFormat="1" ht="15.75" outlineLevel="2" x14ac:dyDescent="0.25">
      <c r="A1007" s="139"/>
      <c r="B1007" s="145"/>
      <c r="C1007" s="146"/>
      <c r="D1007" s="89" t="s">
        <v>9</v>
      </c>
      <c r="E1007" s="101">
        <v>0</v>
      </c>
      <c r="F1007" s="101">
        <v>0</v>
      </c>
      <c r="G1007" s="101">
        <v>0</v>
      </c>
      <c r="H1007" s="101">
        <v>0</v>
      </c>
      <c r="I1007" s="101">
        <v>0</v>
      </c>
      <c r="J1007" s="100">
        <f t="shared" si="280"/>
        <v>0</v>
      </c>
      <c r="K1007" s="49"/>
      <c r="L1007" s="49"/>
      <c r="M1007" s="49"/>
      <c r="N1007" s="49"/>
      <c r="O1007" s="49"/>
      <c r="P1007" s="49"/>
    </row>
    <row r="1008" spans="1:16" s="2" customFormat="1" ht="15.75" customHeight="1" outlineLevel="2" x14ac:dyDescent="0.25">
      <c r="A1008" s="140" t="s">
        <v>348</v>
      </c>
      <c r="B1008" s="143" t="s">
        <v>272</v>
      </c>
      <c r="C1008" s="146" t="s">
        <v>280</v>
      </c>
      <c r="D1008" s="89" t="s">
        <v>6</v>
      </c>
      <c r="E1008" s="100">
        <f>SUM(E1009:E1012)</f>
        <v>86581.666669999991</v>
      </c>
      <c r="F1008" s="100">
        <f>SUM(F1009:F1012)</f>
        <v>0</v>
      </c>
      <c r="G1008" s="100">
        <f>SUM(G1009:G1012)</f>
        <v>0</v>
      </c>
      <c r="H1008" s="100">
        <f>SUM(H1009:H1012)</f>
        <v>0</v>
      </c>
      <c r="I1008" s="100">
        <f>SUM(I1009:I1012)</f>
        <v>0</v>
      </c>
      <c r="J1008" s="100">
        <f t="shared" si="280"/>
        <v>86581.666669999991</v>
      </c>
      <c r="K1008" s="49"/>
      <c r="L1008" s="49"/>
      <c r="M1008" s="49"/>
      <c r="N1008" s="49"/>
      <c r="O1008" s="49"/>
      <c r="P1008" s="49"/>
    </row>
    <row r="1009" spans="1:16" s="2" customFormat="1" ht="15.75" outlineLevel="2" x14ac:dyDescent="0.25">
      <c r="A1009" s="141"/>
      <c r="B1009" s="144"/>
      <c r="C1009" s="146"/>
      <c r="D1009" s="89" t="s">
        <v>180</v>
      </c>
      <c r="E1009" s="100">
        <f>E1014+E1019+E1024</f>
        <v>3463.26667</v>
      </c>
      <c r="F1009" s="100">
        <f>F1014+F1019+F1024</f>
        <v>0</v>
      </c>
      <c r="G1009" s="100">
        <f>G1014+G1019+G1024</f>
        <v>0</v>
      </c>
      <c r="H1009" s="100">
        <f>H1014+H1019+H1024</f>
        <v>0</v>
      </c>
      <c r="I1009" s="100">
        <f>I1014+I1019+I1024</f>
        <v>0</v>
      </c>
      <c r="J1009" s="100">
        <f t="shared" si="280"/>
        <v>3463.26667</v>
      </c>
      <c r="K1009" s="49"/>
      <c r="L1009" s="49"/>
      <c r="M1009" s="49"/>
      <c r="N1009" s="49"/>
      <c r="O1009" s="49"/>
      <c r="P1009" s="49"/>
    </row>
    <row r="1010" spans="1:16" s="2" customFormat="1" ht="15.75" outlineLevel="2" x14ac:dyDescent="0.25">
      <c r="A1010" s="141"/>
      <c r="B1010" s="144"/>
      <c r="C1010" s="146"/>
      <c r="D1010" s="89" t="s">
        <v>7</v>
      </c>
      <c r="E1010" s="100">
        <f t="shared" ref="E1010:I1012" si="281">E1015+E1020+E1025</f>
        <v>0</v>
      </c>
      <c r="F1010" s="100">
        <f t="shared" si="281"/>
        <v>0</v>
      </c>
      <c r="G1010" s="100">
        <f t="shared" si="281"/>
        <v>0</v>
      </c>
      <c r="H1010" s="100">
        <f t="shared" si="281"/>
        <v>0</v>
      </c>
      <c r="I1010" s="100">
        <f t="shared" si="281"/>
        <v>0</v>
      </c>
      <c r="J1010" s="100">
        <f t="shared" si="280"/>
        <v>0</v>
      </c>
      <c r="K1010" s="49"/>
      <c r="L1010" s="49"/>
      <c r="M1010" s="49"/>
      <c r="N1010" s="49"/>
      <c r="O1010" s="49"/>
      <c r="P1010" s="49"/>
    </row>
    <row r="1011" spans="1:16" s="2" customFormat="1" ht="15.75" outlineLevel="2" x14ac:dyDescent="0.25">
      <c r="A1011" s="141"/>
      <c r="B1011" s="144"/>
      <c r="C1011" s="146"/>
      <c r="D1011" s="89" t="s">
        <v>8</v>
      </c>
      <c r="E1011" s="100">
        <f t="shared" si="281"/>
        <v>83118.399999999994</v>
      </c>
      <c r="F1011" s="100">
        <f t="shared" si="281"/>
        <v>0</v>
      </c>
      <c r="G1011" s="100">
        <f t="shared" si="281"/>
        <v>0</v>
      </c>
      <c r="H1011" s="100">
        <f t="shared" si="281"/>
        <v>0</v>
      </c>
      <c r="I1011" s="100">
        <f t="shared" si="281"/>
        <v>0</v>
      </c>
      <c r="J1011" s="100">
        <f t="shared" si="280"/>
        <v>83118.399999999994</v>
      </c>
      <c r="K1011" s="49"/>
      <c r="L1011" s="49"/>
      <c r="M1011" s="49"/>
      <c r="N1011" s="49"/>
      <c r="O1011" s="49"/>
      <c r="P1011" s="49"/>
    </row>
    <row r="1012" spans="1:16" s="2" customFormat="1" ht="15.75" outlineLevel="2" x14ac:dyDescent="0.25">
      <c r="A1012" s="142"/>
      <c r="B1012" s="145"/>
      <c r="C1012" s="146"/>
      <c r="D1012" s="89" t="s">
        <v>9</v>
      </c>
      <c r="E1012" s="100">
        <f t="shared" si="281"/>
        <v>0</v>
      </c>
      <c r="F1012" s="100">
        <f t="shared" si="281"/>
        <v>0</v>
      </c>
      <c r="G1012" s="100">
        <f t="shared" si="281"/>
        <v>0</v>
      </c>
      <c r="H1012" s="100">
        <f t="shared" si="281"/>
        <v>0</v>
      </c>
      <c r="I1012" s="100">
        <f t="shared" si="281"/>
        <v>0</v>
      </c>
      <c r="J1012" s="100">
        <f t="shared" si="280"/>
        <v>0</v>
      </c>
      <c r="K1012" s="49"/>
      <c r="L1012" s="49"/>
      <c r="M1012" s="49"/>
      <c r="N1012" s="49"/>
      <c r="O1012" s="49"/>
      <c r="P1012" s="49"/>
    </row>
    <row r="1013" spans="1:16" s="2" customFormat="1" ht="15.75" outlineLevel="2" x14ac:dyDescent="0.25">
      <c r="A1013" s="139" t="s">
        <v>349</v>
      </c>
      <c r="B1013" s="146" t="s">
        <v>244</v>
      </c>
      <c r="C1013" s="146" t="s">
        <v>280</v>
      </c>
      <c r="D1013" s="89" t="s">
        <v>6</v>
      </c>
      <c r="E1013" s="100">
        <f>SUM(E1014:E1017)</f>
        <v>19819.580000000002</v>
      </c>
      <c r="F1013" s="100">
        <f>SUM(F1014:F1017)</f>
        <v>0</v>
      </c>
      <c r="G1013" s="100">
        <f>SUM(G1014:G1017)</f>
        <v>0</v>
      </c>
      <c r="H1013" s="100">
        <f>SUM(H1014:H1017)</f>
        <v>0</v>
      </c>
      <c r="I1013" s="100">
        <f>SUM(I1014:I1017)</f>
        <v>0</v>
      </c>
      <c r="J1013" s="100">
        <f t="shared" ref="J1013:J1037" si="282">E1013+F1013+G1013+H1013+I1013</f>
        <v>19819.580000000002</v>
      </c>
      <c r="K1013" s="49"/>
      <c r="L1013" s="49"/>
      <c r="M1013" s="49"/>
      <c r="N1013" s="49"/>
      <c r="O1013" s="49"/>
      <c r="P1013" s="49"/>
    </row>
    <row r="1014" spans="1:16" s="2" customFormat="1" ht="15.75" outlineLevel="2" x14ac:dyDescent="0.25">
      <c r="A1014" s="139"/>
      <c r="B1014" s="146"/>
      <c r="C1014" s="146"/>
      <c r="D1014" s="89" t="s">
        <v>180</v>
      </c>
      <c r="E1014" s="101">
        <v>792.78319999999997</v>
      </c>
      <c r="F1014" s="101">
        <v>0</v>
      </c>
      <c r="G1014" s="101">
        <v>0</v>
      </c>
      <c r="H1014" s="101">
        <v>0</v>
      </c>
      <c r="I1014" s="101">
        <v>0</v>
      </c>
      <c r="J1014" s="100">
        <f t="shared" si="282"/>
        <v>792.78319999999997</v>
      </c>
      <c r="K1014" s="49"/>
      <c r="L1014" s="49"/>
      <c r="M1014" s="49"/>
      <c r="N1014" s="49"/>
      <c r="O1014" s="49"/>
      <c r="P1014" s="49"/>
    </row>
    <row r="1015" spans="1:16" s="2" customFormat="1" ht="15.75" outlineLevel="2" x14ac:dyDescent="0.25">
      <c r="A1015" s="139"/>
      <c r="B1015" s="146"/>
      <c r="C1015" s="146"/>
      <c r="D1015" s="89" t="s">
        <v>7</v>
      </c>
      <c r="E1015" s="101">
        <v>0</v>
      </c>
      <c r="F1015" s="101">
        <v>0</v>
      </c>
      <c r="G1015" s="101">
        <v>0</v>
      </c>
      <c r="H1015" s="101">
        <v>0</v>
      </c>
      <c r="I1015" s="101">
        <v>0</v>
      </c>
      <c r="J1015" s="100">
        <f t="shared" si="282"/>
        <v>0</v>
      </c>
      <c r="K1015" s="49"/>
      <c r="L1015" s="49"/>
      <c r="M1015" s="49"/>
      <c r="N1015" s="49"/>
      <c r="O1015" s="49"/>
      <c r="P1015" s="49"/>
    </row>
    <row r="1016" spans="1:16" s="2" customFormat="1" ht="15.75" outlineLevel="2" x14ac:dyDescent="0.25">
      <c r="A1016" s="139"/>
      <c r="B1016" s="146"/>
      <c r="C1016" s="146"/>
      <c r="D1016" s="89" t="s">
        <v>8</v>
      </c>
      <c r="E1016" s="101">
        <v>19026.7968</v>
      </c>
      <c r="F1016" s="101">
        <v>0</v>
      </c>
      <c r="G1016" s="101">
        <v>0</v>
      </c>
      <c r="H1016" s="101">
        <v>0</v>
      </c>
      <c r="I1016" s="101">
        <v>0</v>
      </c>
      <c r="J1016" s="100">
        <f t="shared" si="282"/>
        <v>19026.7968</v>
      </c>
      <c r="K1016" s="49"/>
      <c r="L1016" s="49"/>
      <c r="M1016" s="49"/>
      <c r="N1016" s="49"/>
      <c r="O1016" s="49"/>
      <c r="P1016" s="49"/>
    </row>
    <row r="1017" spans="1:16" s="2" customFormat="1" ht="15.75" outlineLevel="2" x14ac:dyDescent="0.25">
      <c r="A1017" s="139"/>
      <c r="B1017" s="146"/>
      <c r="C1017" s="146"/>
      <c r="D1017" s="89" t="s">
        <v>9</v>
      </c>
      <c r="E1017" s="101">
        <v>0</v>
      </c>
      <c r="F1017" s="101">
        <v>0</v>
      </c>
      <c r="G1017" s="101">
        <v>0</v>
      </c>
      <c r="H1017" s="101">
        <v>0</v>
      </c>
      <c r="I1017" s="101">
        <v>0</v>
      </c>
      <c r="J1017" s="100">
        <f t="shared" si="282"/>
        <v>0</v>
      </c>
      <c r="K1017" s="49"/>
      <c r="L1017" s="49"/>
      <c r="M1017" s="49"/>
      <c r="N1017" s="49"/>
      <c r="O1017" s="49"/>
      <c r="P1017" s="49"/>
    </row>
    <row r="1018" spans="1:16" s="2" customFormat="1" ht="15.75" outlineLevel="2" x14ac:dyDescent="0.25">
      <c r="A1018" s="140" t="s">
        <v>350</v>
      </c>
      <c r="B1018" s="143" t="s">
        <v>245</v>
      </c>
      <c r="C1018" s="146" t="s">
        <v>280</v>
      </c>
      <c r="D1018" s="89" t="s">
        <v>6</v>
      </c>
      <c r="E1018" s="100">
        <f>SUM(E1019:E1022)</f>
        <v>37375.599999999999</v>
      </c>
      <c r="F1018" s="100">
        <f>SUM(F1019:F1022)</f>
        <v>0</v>
      </c>
      <c r="G1018" s="100">
        <f>SUM(G1019:G1022)</f>
        <v>0</v>
      </c>
      <c r="H1018" s="100">
        <f>SUM(H1019:H1022)</f>
        <v>0</v>
      </c>
      <c r="I1018" s="100">
        <f>SUM(I1019:I1022)</f>
        <v>0</v>
      </c>
      <c r="J1018" s="100">
        <f t="shared" si="282"/>
        <v>37375.599999999999</v>
      </c>
      <c r="K1018" s="49"/>
      <c r="L1018" s="49"/>
      <c r="M1018" s="49"/>
      <c r="N1018" s="49"/>
      <c r="O1018" s="49"/>
      <c r="P1018" s="49"/>
    </row>
    <row r="1019" spans="1:16" s="2" customFormat="1" ht="15.75" outlineLevel="2" x14ac:dyDescent="0.25">
      <c r="A1019" s="141"/>
      <c r="B1019" s="144"/>
      <c r="C1019" s="146"/>
      <c r="D1019" s="89" t="s">
        <v>180</v>
      </c>
      <c r="E1019" s="101">
        <v>1495.0239999999999</v>
      </c>
      <c r="F1019" s="101">
        <v>0</v>
      </c>
      <c r="G1019" s="101">
        <v>0</v>
      </c>
      <c r="H1019" s="101">
        <v>0</v>
      </c>
      <c r="I1019" s="101">
        <v>0</v>
      </c>
      <c r="J1019" s="100">
        <f t="shared" si="282"/>
        <v>1495.0239999999999</v>
      </c>
      <c r="K1019" s="49"/>
      <c r="L1019" s="49"/>
      <c r="M1019" s="49"/>
      <c r="N1019" s="49"/>
      <c r="O1019" s="49"/>
      <c r="P1019" s="49"/>
    </row>
    <row r="1020" spans="1:16" s="2" customFormat="1" ht="15.75" outlineLevel="2" x14ac:dyDescent="0.25">
      <c r="A1020" s="141"/>
      <c r="B1020" s="144"/>
      <c r="C1020" s="146"/>
      <c r="D1020" s="89" t="s">
        <v>7</v>
      </c>
      <c r="E1020" s="101">
        <v>0</v>
      </c>
      <c r="F1020" s="101">
        <v>0</v>
      </c>
      <c r="G1020" s="101">
        <v>0</v>
      </c>
      <c r="H1020" s="101">
        <v>0</v>
      </c>
      <c r="I1020" s="101">
        <v>0</v>
      </c>
      <c r="J1020" s="100">
        <f t="shared" si="282"/>
        <v>0</v>
      </c>
      <c r="K1020" s="49"/>
      <c r="L1020" s="49"/>
      <c r="M1020" s="49"/>
      <c r="N1020" s="49"/>
      <c r="O1020" s="49"/>
      <c r="P1020" s="49"/>
    </row>
    <row r="1021" spans="1:16" s="2" customFormat="1" ht="15.75" outlineLevel="2" x14ac:dyDescent="0.25">
      <c r="A1021" s="141"/>
      <c r="B1021" s="144"/>
      <c r="C1021" s="146"/>
      <c r="D1021" s="89" t="s">
        <v>8</v>
      </c>
      <c r="E1021" s="101">
        <v>35880.576000000001</v>
      </c>
      <c r="F1021" s="101">
        <v>0</v>
      </c>
      <c r="G1021" s="101">
        <v>0</v>
      </c>
      <c r="H1021" s="101">
        <v>0</v>
      </c>
      <c r="I1021" s="101">
        <v>0</v>
      </c>
      <c r="J1021" s="100">
        <f t="shared" si="282"/>
        <v>35880.576000000001</v>
      </c>
      <c r="K1021" s="49"/>
      <c r="L1021" s="49"/>
      <c r="M1021" s="49"/>
      <c r="N1021" s="49"/>
      <c r="O1021" s="49"/>
      <c r="P1021" s="49"/>
    </row>
    <row r="1022" spans="1:16" s="2" customFormat="1" ht="15.75" outlineLevel="2" x14ac:dyDescent="0.25">
      <c r="A1022" s="142"/>
      <c r="B1022" s="145"/>
      <c r="C1022" s="146"/>
      <c r="D1022" s="89" t="s">
        <v>9</v>
      </c>
      <c r="E1022" s="101">
        <v>0</v>
      </c>
      <c r="F1022" s="101">
        <v>0</v>
      </c>
      <c r="G1022" s="101">
        <v>0</v>
      </c>
      <c r="H1022" s="101">
        <v>0</v>
      </c>
      <c r="I1022" s="101">
        <v>0</v>
      </c>
      <c r="J1022" s="100">
        <f t="shared" si="282"/>
        <v>0</v>
      </c>
      <c r="K1022" s="49"/>
      <c r="L1022" s="49"/>
      <c r="M1022" s="49"/>
      <c r="N1022" s="49"/>
      <c r="O1022" s="49"/>
      <c r="P1022" s="49"/>
    </row>
    <row r="1023" spans="1:16" s="2" customFormat="1" ht="15.75" outlineLevel="2" x14ac:dyDescent="0.25">
      <c r="A1023" s="140" t="s">
        <v>351</v>
      </c>
      <c r="B1023" s="143" t="s">
        <v>246</v>
      </c>
      <c r="C1023" s="146" t="s">
        <v>280</v>
      </c>
      <c r="D1023" s="89" t="s">
        <v>6</v>
      </c>
      <c r="E1023" s="100">
        <f>SUM(E1024:E1027)</f>
        <v>29386.486670000002</v>
      </c>
      <c r="F1023" s="100">
        <f>SUM(F1024:F1027)</f>
        <v>0</v>
      </c>
      <c r="G1023" s="100">
        <f>SUM(G1024:G1027)</f>
        <v>0</v>
      </c>
      <c r="H1023" s="100">
        <f>SUM(H1024:H1027)</f>
        <v>0</v>
      </c>
      <c r="I1023" s="100">
        <f>SUM(I1024:I1027)</f>
        <v>0</v>
      </c>
      <c r="J1023" s="100">
        <f t="shared" si="282"/>
        <v>29386.486670000002</v>
      </c>
      <c r="K1023" s="54"/>
      <c r="L1023" s="49"/>
      <c r="M1023" s="49"/>
      <c r="N1023" s="49"/>
      <c r="O1023" s="49"/>
      <c r="P1023" s="49"/>
    </row>
    <row r="1024" spans="1:16" s="2" customFormat="1" ht="15.75" outlineLevel="2" x14ac:dyDescent="0.25">
      <c r="A1024" s="141"/>
      <c r="B1024" s="144"/>
      <c r="C1024" s="146"/>
      <c r="D1024" s="89" t="s">
        <v>180</v>
      </c>
      <c r="E1024" s="101">
        <v>1175.45947</v>
      </c>
      <c r="F1024" s="101">
        <v>0</v>
      </c>
      <c r="G1024" s="101">
        <v>0</v>
      </c>
      <c r="H1024" s="101">
        <v>0</v>
      </c>
      <c r="I1024" s="101">
        <v>0</v>
      </c>
      <c r="J1024" s="100">
        <f t="shared" si="282"/>
        <v>1175.45947</v>
      </c>
      <c r="K1024" s="49"/>
      <c r="L1024" s="49"/>
      <c r="M1024" s="49"/>
      <c r="N1024" s="49"/>
      <c r="O1024" s="49"/>
      <c r="P1024" s="49"/>
    </row>
    <row r="1025" spans="1:16" s="2" customFormat="1" ht="15.75" outlineLevel="2" x14ac:dyDescent="0.25">
      <c r="A1025" s="141"/>
      <c r="B1025" s="144"/>
      <c r="C1025" s="146"/>
      <c r="D1025" s="89" t="s">
        <v>7</v>
      </c>
      <c r="E1025" s="101">
        <v>0</v>
      </c>
      <c r="F1025" s="101">
        <v>0</v>
      </c>
      <c r="G1025" s="101">
        <v>0</v>
      </c>
      <c r="H1025" s="101">
        <v>0</v>
      </c>
      <c r="I1025" s="101">
        <v>0</v>
      </c>
      <c r="J1025" s="100">
        <f t="shared" si="282"/>
        <v>0</v>
      </c>
      <c r="K1025" s="49"/>
      <c r="L1025" s="49"/>
      <c r="M1025" s="49"/>
      <c r="N1025" s="49"/>
      <c r="O1025" s="49"/>
      <c r="P1025" s="49"/>
    </row>
    <row r="1026" spans="1:16" s="2" customFormat="1" ht="15.75" outlineLevel="2" x14ac:dyDescent="0.25">
      <c r="A1026" s="141"/>
      <c r="B1026" s="144"/>
      <c r="C1026" s="146"/>
      <c r="D1026" s="89" t="s">
        <v>8</v>
      </c>
      <c r="E1026" s="101">
        <v>28211.0272</v>
      </c>
      <c r="F1026" s="101">
        <v>0</v>
      </c>
      <c r="G1026" s="101">
        <v>0</v>
      </c>
      <c r="H1026" s="101">
        <v>0</v>
      </c>
      <c r="I1026" s="101">
        <v>0</v>
      </c>
      <c r="J1026" s="100">
        <f t="shared" si="282"/>
        <v>28211.0272</v>
      </c>
      <c r="K1026" s="49"/>
      <c r="L1026" s="49"/>
      <c r="M1026" s="49"/>
      <c r="N1026" s="49"/>
      <c r="O1026" s="49"/>
      <c r="P1026" s="49"/>
    </row>
    <row r="1027" spans="1:16" s="2" customFormat="1" ht="15.75" outlineLevel="2" x14ac:dyDescent="0.25">
      <c r="A1027" s="142"/>
      <c r="B1027" s="145"/>
      <c r="C1027" s="146"/>
      <c r="D1027" s="89" t="s">
        <v>9</v>
      </c>
      <c r="E1027" s="101">
        <v>0</v>
      </c>
      <c r="F1027" s="101">
        <v>0</v>
      </c>
      <c r="G1027" s="101">
        <v>0</v>
      </c>
      <c r="H1027" s="101">
        <v>0</v>
      </c>
      <c r="I1027" s="101">
        <v>0</v>
      </c>
      <c r="J1027" s="100">
        <f t="shared" si="282"/>
        <v>0</v>
      </c>
      <c r="K1027" s="49"/>
      <c r="L1027" s="49"/>
      <c r="M1027" s="49"/>
      <c r="N1027" s="49"/>
      <c r="O1027" s="49"/>
      <c r="P1027" s="49"/>
    </row>
    <row r="1028" spans="1:16" s="2" customFormat="1" ht="30.75" customHeight="1" outlineLevel="2" x14ac:dyDescent="0.25">
      <c r="A1028" s="140" t="s">
        <v>227</v>
      </c>
      <c r="B1028" s="143" t="s">
        <v>273</v>
      </c>
      <c r="C1028" s="146" t="s">
        <v>280</v>
      </c>
      <c r="D1028" s="89" t="s">
        <v>6</v>
      </c>
      <c r="E1028" s="100">
        <f>SUM(E1029:E1032)</f>
        <v>4180.4180900000001</v>
      </c>
      <c r="F1028" s="100">
        <f>SUM(F1029:F1032)</f>
        <v>0</v>
      </c>
      <c r="G1028" s="100">
        <f>SUM(G1029:G1032)</f>
        <v>0</v>
      </c>
      <c r="H1028" s="100">
        <f>SUM(H1029:H1032)</f>
        <v>0</v>
      </c>
      <c r="I1028" s="100">
        <f>SUM(I1029:I1032)</f>
        <v>0</v>
      </c>
      <c r="J1028" s="100">
        <f t="shared" si="282"/>
        <v>4180.4180900000001</v>
      </c>
      <c r="K1028" s="49"/>
      <c r="L1028" s="49"/>
      <c r="M1028" s="49"/>
      <c r="N1028" s="49"/>
      <c r="O1028" s="49"/>
      <c r="P1028" s="49"/>
    </row>
    <row r="1029" spans="1:16" s="2" customFormat="1" ht="30.75" customHeight="1" outlineLevel="2" x14ac:dyDescent="0.25">
      <c r="A1029" s="141"/>
      <c r="B1029" s="144"/>
      <c r="C1029" s="146"/>
      <c r="D1029" s="89" t="s">
        <v>180</v>
      </c>
      <c r="E1029" s="101">
        <v>167.21672000000001</v>
      </c>
      <c r="F1029" s="101">
        <v>0</v>
      </c>
      <c r="G1029" s="101">
        <v>0</v>
      </c>
      <c r="H1029" s="101">
        <v>0</v>
      </c>
      <c r="I1029" s="101">
        <v>0</v>
      </c>
      <c r="J1029" s="100">
        <f t="shared" si="282"/>
        <v>167.21672000000001</v>
      </c>
      <c r="K1029" s="49"/>
      <c r="L1029" s="49"/>
      <c r="M1029" s="49"/>
      <c r="N1029" s="49"/>
      <c r="O1029" s="49"/>
      <c r="P1029" s="49"/>
    </row>
    <row r="1030" spans="1:16" s="2" customFormat="1" ht="30" customHeight="1" outlineLevel="2" x14ac:dyDescent="0.25">
      <c r="A1030" s="141"/>
      <c r="B1030" s="144"/>
      <c r="C1030" s="146"/>
      <c r="D1030" s="89" t="s">
        <v>7</v>
      </c>
      <c r="E1030" s="101">
        <v>0</v>
      </c>
      <c r="F1030" s="101">
        <v>0</v>
      </c>
      <c r="G1030" s="101">
        <v>0</v>
      </c>
      <c r="H1030" s="101">
        <v>0</v>
      </c>
      <c r="I1030" s="101">
        <v>0</v>
      </c>
      <c r="J1030" s="100">
        <f t="shared" si="282"/>
        <v>0</v>
      </c>
      <c r="K1030" s="49"/>
      <c r="L1030" s="49"/>
      <c r="M1030" s="49"/>
      <c r="N1030" s="49"/>
      <c r="O1030" s="49"/>
      <c r="P1030" s="49"/>
    </row>
    <row r="1031" spans="1:16" s="2" customFormat="1" ht="37.5" customHeight="1" outlineLevel="2" x14ac:dyDescent="0.25">
      <c r="A1031" s="141"/>
      <c r="B1031" s="144"/>
      <c r="C1031" s="146"/>
      <c r="D1031" s="89" t="s">
        <v>8</v>
      </c>
      <c r="E1031" s="101">
        <v>4013.2013700000002</v>
      </c>
      <c r="F1031" s="101">
        <v>0</v>
      </c>
      <c r="G1031" s="101">
        <v>0</v>
      </c>
      <c r="H1031" s="101">
        <v>0</v>
      </c>
      <c r="I1031" s="101">
        <v>0</v>
      </c>
      <c r="J1031" s="100">
        <f t="shared" si="282"/>
        <v>4013.2013700000002</v>
      </c>
      <c r="K1031" s="49"/>
      <c r="L1031" s="49"/>
      <c r="M1031" s="49"/>
      <c r="N1031" s="49"/>
      <c r="O1031" s="49"/>
      <c r="P1031" s="49"/>
    </row>
    <row r="1032" spans="1:16" s="2" customFormat="1" ht="36.75" customHeight="1" outlineLevel="2" x14ac:dyDescent="0.25">
      <c r="A1032" s="142"/>
      <c r="B1032" s="145"/>
      <c r="C1032" s="146"/>
      <c r="D1032" s="89" t="s">
        <v>9</v>
      </c>
      <c r="E1032" s="101">
        <v>0</v>
      </c>
      <c r="F1032" s="101">
        <v>0</v>
      </c>
      <c r="G1032" s="101">
        <v>0</v>
      </c>
      <c r="H1032" s="101">
        <v>0</v>
      </c>
      <c r="I1032" s="101">
        <v>0</v>
      </c>
      <c r="J1032" s="100">
        <f t="shared" si="282"/>
        <v>0</v>
      </c>
      <c r="K1032" s="49"/>
      <c r="L1032" s="49"/>
      <c r="M1032" s="49"/>
      <c r="N1032" s="49"/>
      <c r="O1032" s="49"/>
      <c r="P1032" s="49"/>
    </row>
    <row r="1033" spans="1:16" s="2" customFormat="1" ht="15.75" outlineLevel="2" x14ac:dyDescent="0.25">
      <c r="A1033" s="152" t="s">
        <v>228</v>
      </c>
      <c r="B1033" s="143" t="s">
        <v>358</v>
      </c>
      <c r="C1033" s="146" t="s">
        <v>280</v>
      </c>
      <c r="D1033" s="89" t="s">
        <v>6</v>
      </c>
      <c r="E1033" s="100">
        <f>SUM(E1034:E1037)</f>
        <v>0</v>
      </c>
      <c r="F1033" s="100">
        <f>SUM(F1034:F1037)</f>
        <v>0</v>
      </c>
      <c r="G1033" s="100">
        <f>SUM(G1034:G1037)</f>
        <v>24097.916669999999</v>
      </c>
      <c r="H1033" s="100">
        <f>SUM(H1034:H1037)</f>
        <v>0</v>
      </c>
      <c r="I1033" s="100">
        <f>SUM(I1034:I1037)</f>
        <v>0</v>
      </c>
      <c r="J1033" s="100">
        <f t="shared" si="282"/>
        <v>24097.916669999999</v>
      </c>
      <c r="K1033" s="49"/>
      <c r="L1033" s="49"/>
      <c r="M1033" s="49"/>
      <c r="N1033" s="49"/>
      <c r="O1033" s="49"/>
      <c r="P1033" s="49"/>
    </row>
    <row r="1034" spans="1:16" s="2" customFormat="1" ht="15.75" outlineLevel="2" x14ac:dyDescent="0.25">
      <c r="A1034" s="153"/>
      <c r="B1034" s="144"/>
      <c r="C1034" s="146"/>
      <c r="D1034" s="89" t="s">
        <v>180</v>
      </c>
      <c r="E1034" s="101">
        <v>0</v>
      </c>
      <c r="F1034" s="101">
        <v>0</v>
      </c>
      <c r="G1034" s="101">
        <v>963.91666999999995</v>
      </c>
      <c r="H1034" s="101">
        <v>0</v>
      </c>
      <c r="I1034" s="101">
        <v>0</v>
      </c>
      <c r="J1034" s="100">
        <f>E1034+F1034+G1034+H1034+I1034</f>
        <v>963.91666999999995</v>
      </c>
      <c r="K1034" s="49"/>
      <c r="L1034" s="49"/>
      <c r="M1034" s="49"/>
      <c r="N1034" s="49"/>
      <c r="O1034" s="49"/>
      <c r="P1034" s="49"/>
    </row>
    <row r="1035" spans="1:16" s="2" customFormat="1" ht="15.75" outlineLevel="2" x14ac:dyDescent="0.25">
      <c r="A1035" s="153"/>
      <c r="B1035" s="144"/>
      <c r="C1035" s="146"/>
      <c r="D1035" s="89" t="s">
        <v>7</v>
      </c>
      <c r="E1035" s="101">
        <v>0</v>
      </c>
      <c r="F1035" s="101">
        <v>0</v>
      </c>
      <c r="G1035" s="101">
        <v>0</v>
      </c>
      <c r="H1035" s="101">
        <v>0</v>
      </c>
      <c r="I1035" s="101">
        <v>0</v>
      </c>
      <c r="J1035" s="100">
        <f t="shared" si="282"/>
        <v>0</v>
      </c>
      <c r="K1035" s="49"/>
      <c r="L1035" s="49"/>
      <c r="M1035" s="49"/>
      <c r="N1035" s="49"/>
      <c r="O1035" s="49"/>
      <c r="P1035" s="49"/>
    </row>
    <row r="1036" spans="1:16" s="2" customFormat="1" ht="15.75" outlineLevel="2" x14ac:dyDescent="0.25">
      <c r="A1036" s="153"/>
      <c r="B1036" s="144"/>
      <c r="C1036" s="146"/>
      <c r="D1036" s="89" t="s">
        <v>8</v>
      </c>
      <c r="E1036" s="101">
        <v>0</v>
      </c>
      <c r="F1036" s="101">
        <v>0</v>
      </c>
      <c r="G1036" s="101">
        <v>23134</v>
      </c>
      <c r="H1036" s="101">
        <v>0</v>
      </c>
      <c r="I1036" s="101">
        <v>0</v>
      </c>
      <c r="J1036" s="100">
        <f t="shared" si="282"/>
        <v>23134</v>
      </c>
      <c r="K1036" s="49"/>
      <c r="L1036" s="49"/>
      <c r="M1036" s="49"/>
      <c r="N1036" s="49"/>
      <c r="O1036" s="49"/>
      <c r="P1036" s="49"/>
    </row>
    <row r="1037" spans="1:16" s="2" customFormat="1" ht="15.75" outlineLevel="2" x14ac:dyDescent="0.25">
      <c r="A1037" s="154"/>
      <c r="B1037" s="145"/>
      <c r="C1037" s="146"/>
      <c r="D1037" s="89" t="s">
        <v>9</v>
      </c>
      <c r="E1037" s="101">
        <v>0</v>
      </c>
      <c r="F1037" s="101">
        <v>0</v>
      </c>
      <c r="G1037" s="101">
        <v>0</v>
      </c>
      <c r="H1037" s="101">
        <v>0</v>
      </c>
      <c r="I1037" s="101">
        <v>0</v>
      </c>
      <c r="J1037" s="100">
        <f t="shared" si="282"/>
        <v>0</v>
      </c>
      <c r="K1037" s="49"/>
      <c r="L1037" s="49"/>
      <c r="M1037" s="49"/>
      <c r="N1037" s="49"/>
      <c r="O1037" s="49"/>
      <c r="P1037" s="49"/>
    </row>
    <row r="1038" spans="1:16" s="2" customFormat="1" ht="15.75" outlineLevel="2" x14ac:dyDescent="0.25">
      <c r="A1038" s="152" t="s">
        <v>300</v>
      </c>
      <c r="B1038" s="143" t="s">
        <v>359</v>
      </c>
      <c r="C1038" s="146" t="s">
        <v>280</v>
      </c>
      <c r="D1038" s="89" t="s">
        <v>6</v>
      </c>
      <c r="E1038" s="101">
        <f>SUM(E1039:E1042)</f>
        <v>0</v>
      </c>
      <c r="F1038" s="101">
        <f t="shared" ref="F1038:J1038" si="283">SUM(F1039:F1042)</f>
        <v>0</v>
      </c>
      <c r="G1038" s="101">
        <f t="shared" si="283"/>
        <v>0</v>
      </c>
      <c r="H1038" s="101">
        <f t="shared" si="283"/>
        <v>24097.916669999999</v>
      </c>
      <c r="I1038" s="101">
        <f t="shared" si="283"/>
        <v>0</v>
      </c>
      <c r="J1038" s="101">
        <f t="shared" si="283"/>
        <v>24097.916669999999</v>
      </c>
      <c r="K1038" s="49"/>
      <c r="L1038" s="49"/>
      <c r="M1038" s="49"/>
      <c r="N1038" s="49"/>
      <c r="O1038" s="49"/>
      <c r="P1038" s="49"/>
    </row>
    <row r="1039" spans="1:16" s="2" customFormat="1" ht="15.75" outlineLevel="2" x14ac:dyDescent="0.25">
      <c r="A1039" s="153"/>
      <c r="B1039" s="144"/>
      <c r="C1039" s="146"/>
      <c r="D1039" s="89" t="s">
        <v>180</v>
      </c>
      <c r="E1039" s="101">
        <v>0</v>
      </c>
      <c r="F1039" s="101">
        <v>0</v>
      </c>
      <c r="G1039" s="101">
        <v>0</v>
      </c>
      <c r="H1039" s="101">
        <v>963.91666999999995</v>
      </c>
      <c r="I1039" s="101">
        <v>0</v>
      </c>
      <c r="J1039" s="101">
        <f>E1039+F1039+G1039+H1039+I1039</f>
        <v>963.91666999999995</v>
      </c>
      <c r="K1039" s="49"/>
      <c r="L1039" s="49"/>
      <c r="M1039" s="49"/>
      <c r="N1039" s="49"/>
      <c r="O1039" s="49"/>
      <c r="P1039" s="49"/>
    </row>
    <row r="1040" spans="1:16" s="2" customFormat="1" ht="15.75" outlineLevel="2" x14ac:dyDescent="0.25">
      <c r="A1040" s="153"/>
      <c r="B1040" s="144"/>
      <c r="C1040" s="146"/>
      <c r="D1040" s="89" t="s">
        <v>7</v>
      </c>
      <c r="E1040" s="101">
        <v>0</v>
      </c>
      <c r="F1040" s="101">
        <v>0</v>
      </c>
      <c r="G1040" s="101">
        <v>0</v>
      </c>
      <c r="H1040" s="101">
        <v>0</v>
      </c>
      <c r="I1040" s="101">
        <v>0</v>
      </c>
      <c r="J1040" s="101">
        <f t="shared" ref="J1040:J1042" si="284">E1040+F1040+G1040+H1040+I1040</f>
        <v>0</v>
      </c>
      <c r="K1040" s="49"/>
      <c r="L1040" s="49"/>
      <c r="M1040" s="49"/>
      <c r="N1040" s="49"/>
      <c r="O1040" s="49"/>
      <c r="P1040" s="49"/>
    </row>
    <row r="1041" spans="1:16" s="2" customFormat="1" ht="15.75" outlineLevel="2" x14ac:dyDescent="0.25">
      <c r="A1041" s="153"/>
      <c r="B1041" s="144"/>
      <c r="C1041" s="146"/>
      <c r="D1041" s="89" t="s">
        <v>8</v>
      </c>
      <c r="E1041" s="101">
        <v>0</v>
      </c>
      <c r="F1041" s="101">
        <v>0</v>
      </c>
      <c r="G1041" s="101">
        <v>0</v>
      </c>
      <c r="H1041" s="101">
        <v>23134</v>
      </c>
      <c r="I1041" s="101">
        <v>0</v>
      </c>
      <c r="J1041" s="101">
        <f t="shared" si="284"/>
        <v>23134</v>
      </c>
      <c r="K1041" s="49"/>
      <c r="L1041" s="49"/>
      <c r="M1041" s="49"/>
      <c r="N1041" s="49"/>
      <c r="O1041" s="49"/>
      <c r="P1041" s="49"/>
    </row>
    <row r="1042" spans="1:16" s="2" customFormat="1" ht="15.75" outlineLevel="2" x14ac:dyDescent="0.25">
      <c r="A1042" s="154"/>
      <c r="B1042" s="145"/>
      <c r="C1042" s="146"/>
      <c r="D1042" s="89" t="s">
        <v>9</v>
      </c>
      <c r="E1042" s="101">
        <v>0</v>
      </c>
      <c r="F1042" s="101">
        <v>0</v>
      </c>
      <c r="G1042" s="101">
        <v>0</v>
      </c>
      <c r="H1042" s="101">
        <v>0</v>
      </c>
      <c r="I1042" s="101">
        <v>0</v>
      </c>
      <c r="J1042" s="101">
        <f t="shared" si="284"/>
        <v>0</v>
      </c>
      <c r="K1042" s="49"/>
      <c r="L1042" s="49"/>
      <c r="M1042" s="49"/>
      <c r="N1042" s="49"/>
      <c r="O1042" s="49"/>
      <c r="P1042" s="49"/>
    </row>
    <row r="1043" spans="1:16" s="2" customFormat="1" ht="15.75" outlineLevel="2" x14ac:dyDescent="0.25">
      <c r="A1043" s="140" t="s">
        <v>338</v>
      </c>
      <c r="B1043" s="146" t="s">
        <v>342</v>
      </c>
      <c r="C1043" s="146" t="s">
        <v>280</v>
      </c>
      <c r="D1043" s="89" t="s">
        <v>6</v>
      </c>
      <c r="E1043" s="100">
        <f>SUM(E1044:E1047)</f>
        <v>0</v>
      </c>
      <c r="F1043" s="100">
        <f>SUM(F1044:F1047)</f>
        <v>44044.606209999998</v>
      </c>
      <c r="G1043" s="100">
        <f>SUM(G1044:G1047)</f>
        <v>0</v>
      </c>
      <c r="H1043" s="100">
        <f>SUM(H1044:H1047)</f>
        <v>0</v>
      </c>
      <c r="I1043" s="100">
        <f>SUM(I1044:I1047)</f>
        <v>0</v>
      </c>
      <c r="J1043" s="100">
        <f>E1043+F1043+G1043+H1043+I1043</f>
        <v>44044.606209999998</v>
      </c>
      <c r="K1043" s="49"/>
      <c r="L1043" s="49"/>
      <c r="M1043" s="49"/>
      <c r="N1043" s="49"/>
      <c r="O1043" s="49"/>
      <c r="P1043" s="49"/>
    </row>
    <row r="1044" spans="1:16" s="2" customFormat="1" ht="15.75" outlineLevel="2" x14ac:dyDescent="0.25">
      <c r="A1044" s="141"/>
      <c r="B1044" s="146"/>
      <c r="C1044" s="146"/>
      <c r="D1044" s="89" t="s">
        <v>180</v>
      </c>
      <c r="E1044" s="101">
        <v>0</v>
      </c>
      <c r="F1044" s="101">
        <v>1762.85538</v>
      </c>
      <c r="G1044" s="101">
        <v>0</v>
      </c>
      <c r="H1044" s="101">
        <v>0</v>
      </c>
      <c r="I1044" s="101">
        <v>0</v>
      </c>
      <c r="J1044" s="100">
        <f t="shared" ref="J1044:J1047" si="285">E1044+F1044+G1044+H1044+I1044</f>
        <v>1762.85538</v>
      </c>
      <c r="K1044" s="49"/>
      <c r="L1044" s="49"/>
      <c r="M1044" s="49"/>
      <c r="N1044" s="49"/>
      <c r="O1044" s="49"/>
      <c r="P1044" s="49"/>
    </row>
    <row r="1045" spans="1:16" s="2" customFormat="1" ht="15.75" outlineLevel="2" x14ac:dyDescent="0.25">
      <c r="A1045" s="141"/>
      <c r="B1045" s="146"/>
      <c r="C1045" s="146"/>
      <c r="D1045" s="89" t="s">
        <v>7</v>
      </c>
      <c r="E1045" s="101">
        <v>0</v>
      </c>
      <c r="F1045" s="101">
        <v>0</v>
      </c>
      <c r="G1045" s="101">
        <v>0</v>
      </c>
      <c r="H1045" s="101">
        <v>0</v>
      </c>
      <c r="I1045" s="101">
        <v>0</v>
      </c>
      <c r="J1045" s="100">
        <f t="shared" si="285"/>
        <v>0</v>
      </c>
      <c r="K1045" s="49"/>
      <c r="L1045" s="49"/>
      <c r="M1045" s="49"/>
      <c r="N1045" s="49"/>
      <c r="O1045" s="49"/>
      <c r="P1045" s="49"/>
    </row>
    <row r="1046" spans="1:16" s="2" customFormat="1" ht="15.75" outlineLevel="2" x14ac:dyDescent="0.25">
      <c r="A1046" s="141"/>
      <c r="B1046" s="146"/>
      <c r="C1046" s="146"/>
      <c r="D1046" s="89" t="s">
        <v>8</v>
      </c>
      <c r="E1046" s="101">
        <v>0</v>
      </c>
      <c r="F1046" s="101">
        <v>42281.750829999997</v>
      </c>
      <c r="G1046" s="101">
        <v>0</v>
      </c>
      <c r="H1046" s="101">
        <v>0</v>
      </c>
      <c r="I1046" s="101">
        <v>0</v>
      </c>
      <c r="J1046" s="100">
        <f t="shared" si="285"/>
        <v>42281.750829999997</v>
      </c>
      <c r="K1046" s="49"/>
      <c r="L1046" s="49"/>
      <c r="M1046" s="49"/>
      <c r="N1046" s="49"/>
      <c r="O1046" s="49"/>
      <c r="P1046" s="49"/>
    </row>
    <row r="1047" spans="1:16" s="2" customFormat="1" ht="15.75" outlineLevel="2" x14ac:dyDescent="0.25">
      <c r="A1047" s="142"/>
      <c r="B1047" s="146"/>
      <c r="C1047" s="146"/>
      <c r="D1047" s="89" t="s">
        <v>9</v>
      </c>
      <c r="E1047" s="101">
        <v>0</v>
      </c>
      <c r="F1047" s="101">
        <v>0</v>
      </c>
      <c r="G1047" s="101">
        <v>0</v>
      </c>
      <c r="H1047" s="101">
        <v>0</v>
      </c>
      <c r="I1047" s="101">
        <v>0</v>
      </c>
      <c r="J1047" s="100">
        <f t="shared" si="285"/>
        <v>0</v>
      </c>
      <c r="K1047" s="49"/>
      <c r="L1047" s="49"/>
      <c r="M1047" s="49"/>
      <c r="N1047" s="49"/>
      <c r="O1047" s="49"/>
      <c r="P1047" s="49"/>
    </row>
    <row r="1048" spans="1:16" s="2" customFormat="1" ht="15.75" outlineLevel="2" x14ac:dyDescent="0.25">
      <c r="A1048" s="140" t="s">
        <v>344</v>
      </c>
      <c r="B1048" s="146" t="s">
        <v>347</v>
      </c>
      <c r="C1048" s="146" t="s">
        <v>280</v>
      </c>
      <c r="D1048" s="89" t="s">
        <v>6</v>
      </c>
      <c r="E1048" s="100">
        <f>SUM(E1049:E1052)</f>
        <v>0</v>
      </c>
      <c r="F1048" s="100">
        <f>SUM(F1049:F1052)</f>
        <v>118922.99972000001</v>
      </c>
      <c r="G1048" s="100">
        <f>SUM(G1049:G1052)</f>
        <v>0</v>
      </c>
      <c r="H1048" s="100">
        <f>SUM(H1049:H1052)</f>
        <v>0</v>
      </c>
      <c r="I1048" s="100">
        <f>SUM(I1049:I1052)</f>
        <v>0</v>
      </c>
      <c r="J1048" s="100">
        <f>E1048+F1048+G1048+H1048+I1048</f>
        <v>118922.99972000001</v>
      </c>
      <c r="K1048" s="49"/>
      <c r="L1048" s="49"/>
      <c r="M1048" s="49"/>
      <c r="N1048" s="49"/>
      <c r="O1048" s="49"/>
      <c r="P1048" s="49"/>
    </row>
    <row r="1049" spans="1:16" s="2" customFormat="1" ht="15.75" outlineLevel="2" x14ac:dyDescent="0.25">
      <c r="A1049" s="141"/>
      <c r="B1049" s="146"/>
      <c r="C1049" s="146"/>
      <c r="D1049" s="89" t="s">
        <v>180</v>
      </c>
      <c r="E1049" s="101">
        <v>0</v>
      </c>
      <c r="F1049" s="101">
        <v>4781.4436500000002</v>
      </c>
      <c r="G1049" s="101">
        <v>0</v>
      </c>
      <c r="H1049" s="101">
        <v>0</v>
      </c>
      <c r="I1049" s="101">
        <v>0</v>
      </c>
      <c r="J1049" s="100">
        <f t="shared" ref="J1049:J1052" si="286">E1049+F1049+G1049+H1049+I1049</f>
        <v>4781.4436500000002</v>
      </c>
      <c r="K1049" s="49"/>
      <c r="L1049" s="49"/>
      <c r="M1049" s="49"/>
      <c r="N1049" s="49"/>
      <c r="O1049" s="49"/>
      <c r="P1049" s="49"/>
    </row>
    <row r="1050" spans="1:16" s="2" customFormat="1" ht="15.75" outlineLevel="2" x14ac:dyDescent="0.25">
      <c r="A1050" s="141"/>
      <c r="B1050" s="146"/>
      <c r="C1050" s="146"/>
      <c r="D1050" s="89" t="s">
        <v>7</v>
      </c>
      <c r="E1050" s="101">
        <v>0</v>
      </c>
      <c r="F1050" s="101">
        <v>0</v>
      </c>
      <c r="G1050" s="101">
        <v>0</v>
      </c>
      <c r="H1050" s="101">
        <v>0</v>
      </c>
      <c r="I1050" s="101">
        <v>0</v>
      </c>
      <c r="J1050" s="100">
        <f t="shared" si="286"/>
        <v>0</v>
      </c>
      <c r="K1050" s="49"/>
      <c r="L1050" s="49"/>
      <c r="M1050" s="49"/>
      <c r="N1050" s="49"/>
      <c r="O1050" s="49"/>
      <c r="P1050" s="49"/>
    </row>
    <row r="1051" spans="1:16" s="2" customFormat="1" ht="15.75" outlineLevel="2" x14ac:dyDescent="0.25">
      <c r="A1051" s="141"/>
      <c r="B1051" s="146"/>
      <c r="C1051" s="146"/>
      <c r="D1051" s="89" t="s">
        <v>8</v>
      </c>
      <c r="E1051" s="101">
        <v>0</v>
      </c>
      <c r="F1051" s="101">
        <v>114141.55607000001</v>
      </c>
      <c r="G1051" s="101">
        <v>0</v>
      </c>
      <c r="H1051" s="101">
        <v>0</v>
      </c>
      <c r="I1051" s="101">
        <v>0</v>
      </c>
      <c r="J1051" s="100">
        <f t="shared" si="286"/>
        <v>114141.55607000001</v>
      </c>
      <c r="K1051" s="49"/>
      <c r="L1051" s="49"/>
      <c r="M1051" s="49"/>
      <c r="N1051" s="49"/>
      <c r="O1051" s="49"/>
      <c r="P1051" s="49"/>
    </row>
    <row r="1052" spans="1:16" s="2" customFormat="1" ht="15.75" outlineLevel="2" x14ac:dyDescent="0.25">
      <c r="A1052" s="142"/>
      <c r="B1052" s="146"/>
      <c r="C1052" s="146"/>
      <c r="D1052" s="89" t="s">
        <v>9</v>
      </c>
      <c r="E1052" s="101">
        <v>0</v>
      </c>
      <c r="F1052" s="101">
        <v>0</v>
      </c>
      <c r="G1052" s="101">
        <v>0</v>
      </c>
      <c r="H1052" s="101">
        <v>0</v>
      </c>
      <c r="I1052" s="101">
        <v>0</v>
      </c>
      <c r="J1052" s="100">
        <f t="shared" si="286"/>
        <v>0</v>
      </c>
      <c r="K1052" s="49"/>
      <c r="L1052" s="49"/>
      <c r="M1052" s="49"/>
      <c r="N1052" s="49"/>
      <c r="O1052" s="49"/>
      <c r="P1052" s="49"/>
    </row>
    <row r="1053" spans="1:16" s="2" customFormat="1" ht="15.75" outlineLevel="2" x14ac:dyDescent="0.25">
      <c r="A1053" s="140" t="s">
        <v>345</v>
      </c>
      <c r="B1053" s="143" t="s">
        <v>343</v>
      </c>
      <c r="C1053" s="146" t="s">
        <v>280</v>
      </c>
      <c r="D1053" s="89" t="s">
        <v>6</v>
      </c>
      <c r="E1053" s="100">
        <f>SUM(E1054:E1057)</f>
        <v>0</v>
      </c>
      <c r="F1053" s="100">
        <f>SUM(F1054:F1057)</f>
        <v>51305.986299999997</v>
      </c>
      <c r="G1053" s="100">
        <f>SUM(G1054:G1057)</f>
        <v>0</v>
      </c>
      <c r="H1053" s="100">
        <f>SUM(H1054:H1057)</f>
        <v>0</v>
      </c>
      <c r="I1053" s="100">
        <f>SUM(I1054:I1057)</f>
        <v>0</v>
      </c>
      <c r="J1053" s="100">
        <f>E1053+F1053+G1053+H1053+I1053</f>
        <v>51305.986299999997</v>
      </c>
      <c r="K1053" s="49"/>
      <c r="L1053" s="49"/>
      <c r="M1053" s="49"/>
      <c r="N1053" s="49"/>
      <c r="O1053" s="49"/>
      <c r="P1053" s="49"/>
    </row>
    <row r="1054" spans="1:16" s="2" customFormat="1" ht="15.75" outlineLevel="2" x14ac:dyDescent="0.25">
      <c r="A1054" s="141"/>
      <c r="B1054" s="144"/>
      <c r="C1054" s="146"/>
      <c r="D1054" s="89" t="s">
        <v>180</v>
      </c>
      <c r="E1054" s="101">
        <v>0</v>
      </c>
      <c r="F1054" s="101">
        <v>2039.67714</v>
      </c>
      <c r="G1054" s="101">
        <v>0</v>
      </c>
      <c r="H1054" s="101">
        <v>0</v>
      </c>
      <c r="I1054" s="101">
        <v>0</v>
      </c>
      <c r="J1054" s="100">
        <f t="shared" ref="J1054:J1062" si="287">E1054+F1054+G1054+H1054+I1054</f>
        <v>2039.67714</v>
      </c>
      <c r="K1054" s="49"/>
      <c r="L1054" s="49"/>
      <c r="M1054" s="49"/>
      <c r="N1054" s="49"/>
      <c r="O1054" s="49"/>
      <c r="P1054" s="49"/>
    </row>
    <row r="1055" spans="1:16" s="2" customFormat="1" ht="15.75" outlineLevel="2" x14ac:dyDescent="0.25">
      <c r="A1055" s="141"/>
      <c r="B1055" s="144"/>
      <c r="C1055" s="146"/>
      <c r="D1055" s="89" t="s">
        <v>7</v>
      </c>
      <c r="E1055" s="101">
        <v>0</v>
      </c>
      <c r="F1055" s="101">
        <v>0</v>
      </c>
      <c r="G1055" s="101">
        <v>0</v>
      </c>
      <c r="H1055" s="101">
        <v>0</v>
      </c>
      <c r="I1055" s="101">
        <v>0</v>
      </c>
      <c r="J1055" s="100">
        <f t="shared" si="287"/>
        <v>0</v>
      </c>
      <c r="K1055" s="49"/>
      <c r="L1055" s="49"/>
      <c r="M1055" s="49"/>
      <c r="N1055" s="49"/>
      <c r="O1055" s="49"/>
      <c r="P1055" s="49"/>
    </row>
    <row r="1056" spans="1:16" s="2" customFormat="1" ht="15.75" outlineLevel="2" x14ac:dyDescent="0.25">
      <c r="A1056" s="141"/>
      <c r="B1056" s="144"/>
      <c r="C1056" s="146"/>
      <c r="D1056" s="89" t="s">
        <v>8</v>
      </c>
      <c r="E1056" s="101">
        <v>0</v>
      </c>
      <c r="F1056" s="101">
        <v>49266.309159999997</v>
      </c>
      <c r="G1056" s="101">
        <v>0</v>
      </c>
      <c r="H1056" s="101">
        <v>0</v>
      </c>
      <c r="I1056" s="101">
        <v>0</v>
      </c>
      <c r="J1056" s="100">
        <f t="shared" si="287"/>
        <v>49266.309159999997</v>
      </c>
      <c r="K1056" s="49"/>
      <c r="L1056" s="49"/>
      <c r="M1056" s="49"/>
      <c r="N1056" s="49"/>
      <c r="O1056" s="49"/>
      <c r="P1056" s="49"/>
    </row>
    <row r="1057" spans="1:16" s="2" customFormat="1" ht="15.75" outlineLevel="2" x14ac:dyDescent="0.25">
      <c r="A1057" s="142"/>
      <c r="B1057" s="145"/>
      <c r="C1057" s="146"/>
      <c r="D1057" s="89" t="s">
        <v>9</v>
      </c>
      <c r="E1057" s="101">
        <v>0</v>
      </c>
      <c r="F1057" s="101">
        <v>0</v>
      </c>
      <c r="G1057" s="101">
        <v>0</v>
      </c>
      <c r="H1057" s="101">
        <v>0</v>
      </c>
      <c r="I1057" s="101">
        <v>0</v>
      </c>
      <c r="J1057" s="100">
        <f t="shared" si="287"/>
        <v>0</v>
      </c>
      <c r="K1057" s="49"/>
      <c r="L1057" s="49"/>
      <c r="M1057" s="49"/>
      <c r="N1057" s="49"/>
      <c r="O1057" s="49"/>
      <c r="P1057" s="49"/>
    </row>
    <row r="1058" spans="1:16" s="2" customFormat="1" ht="15.75" outlineLevel="2" x14ac:dyDescent="0.25">
      <c r="A1058" s="143" t="s">
        <v>354</v>
      </c>
      <c r="B1058" s="143" t="s">
        <v>355</v>
      </c>
      <c r="C1058" s="146" t="s">
        <v>280</v>
      </c>
      <c r="D1058" s="89" t="s">
        <v>6</v>
      </c>
      <c r="E1058" s="100">
        <f>SUM(E1059:E1062)</f>
        <v>0</v>
      </c>
      <c r="F1058" s="100">
        <f>SUM(F1059:F1062)</f>
        <v>5743.0208300000004</v>
      </c>
      <c r="G1058" s="100">
        <f>SUM(G1059:G1062)</f>
        <v>0</v>
      </c>
      <c r="H1058" s="100">
        <f>SUM(H1059:H1062)</f>
        <v>0</v>
      </c>
      <c r="I1058" s="100">
        <f>SUM(I1059:I1062)</f>
        <v>0</v>
      </c>
      <c r="J1058" s="100">
        <f>E1058+F1058+G1058+H1058+I1058</f>
        <v>5743.0208300000004</v>
      </c>
      <c r="K1058" s="49"/>
      <c r="L1058" s="49"/>
      <c r="M1058" s="49"/>
      <c r="N1058" s="49"/>
      <c r="O1058" s="49"/>
      <c r="P1058" s="49"/>
    </row>
    <row r="1059" spans="1:16" s="2" customFormat="1" ht="15.75" outlineLevel="2" x14ac:dyDescent="0.25">
      <c r="A1059" s="144"/>
      <c r="B1059" s="144"/>
      <c r="C1059" s="146"/>
      <c r="D1059" s="89" t="s">
        <v>180</v>
      </c>
      <c r="E1059" s="101">
        <v>0</v>
      </c>
      <c r="F1059" s="104">
        <v>229.72083000000001</v>
      </c>
      <c r="G1059" s="101">
        <v>0</v>
      </c>
      <c r="H1059" s="101">
        <v>0</v>
      </c>
      <c r="I1059" s="101">
        <v>0</v>
      </c>
      <c r="J1059" s="100">
        <f t="shared" si="287"/>
        <v>229.72083000000001</v>
      </c>
      <c r="K1059" s="49"/>
      <c r="L1059" s="49"/>
      <c r="M1059" s="49"/>
      <c r="N1059" s="49"/>
      <c r="O1059" s="49"/>
      <c r="P1059" s="49"/>
    </row>
    <row r="1060" spans="1:16" s="2" customFormat="1" ht="15.75" outlineLevel="2" x14ac:dyDescent="0.25">
      <c r="A1060" s="144"/>
      <c r="B1060" s="144"/>
      <c r="C1060" s="146"/>
      <c r="D1060" s="89" t="s">
        <v>7</v>
      </c>
      <c r="E1060" s="101">
        <v>0</v>
      </c>
      <c r="F1060" s="101">
        <v>0</v>
      </c>
      <c r="G1060" s="101">
        <v>0</v>
      </c>
      <c r="H1060" s="101">
        <v>0</v>
      </c>
      <c r="I1060" s="101">
        <v>0</v>
      </c>
      <c r="J1060" s="100">
        <f t="shared" si="287"/>
        <v>0</v>
      </c>
      <c r="K1060" s="49"/>
      <c r="L1060" s="49"/>
      <c r="M1060" s="49"/>
      <c r="N1060" s="49"/>
      <c r="O1060" s="49"/>
      <c r="P1060" s="49"/>
    </row>
    <row r="1061" spans="1:16" s="2" customFormat="1" ht="15.75" outlineLevel="2" x14ac:dyDescent="0.25">
      <c r="A1061" s="144"/>
      <c r="B1061" s="144"/>
      <c r="C1061" s="146"/>
      <c r="D1061" s="89" t="s">
        <v>8</v>
      </c>
      <c r="E1061" s="101">
        <v>0</v>
      </c>
      <c r="F1061" s="101">
        <v>5513.3</v>
      </c>
      <c r="G1061" s="101">
        <v>0</v>
      </c>
      <c r="H1061" s="101">
        <v>0</v>
      </c>
      <c r="I1061" s="101">
        <v>0</v>
      </c>
      <c r="J1061" s="100">
        <f t="shared" si="287"/>
        <v>5513.3</v>
      </c>
      <c r="K1061" s="49"/>
      <c r="L1061" s="49"/>
      <c r="M1061" s="49"/>
      <c r="N1061" s="49"/>
      <c r="O1061" s="49"/>
      <c r="P1061" s="49"/>
    </row>
    <row r="1062" spans="1:16" s="2" customFormat="1" ht="15.75" outlineLevel="2" x14ac:dyDescent="0.25">
      <c r="A1062" s="145"/>
      <c r="B1062" s="145"/>
      <c r="C1062" s="146"/>
      <c r="D1062" s="89" t="s">
        <v>9</v>
      </c>
      <c r="E1062" s="101">
        <v>0</v>
      </c>
      <c r="F1062" s="101">
        <v>0</v>
      </c>
      <c r="G1062" s="101">
        <v>0</v>
      </c>
      <c r="H1062" s="101">
        <v>0</v>
      </c>
      <c r="I1062" s="101">
        <v>0</v>
      </c>
      <c r="J1062" s="100">
        <f t="shared" si="287"/>
        <v>0</v>
      </c>
      <c r="K1062" s="49"/>
      <c r="L1062" s="49"/>
      <c r="M1062" s="49"/>
      <c r="N1062" s="49"/>
      <c r="O1062" s="49"/>
      <c r="P1062" s="49"/>
    </row>
    <row r="1063" spans="1:16" s="2" customFormat="1" ht="15.75" outlineLevel="2" x14ac:dyDescent="0.25">
      <c r="A1063" s="152" t="s">
        <v>363</v>
      </c>
      <c r="B1063" s="143" t="s">
        <v>364</v>
      </c>
      <c r="C1063" s="146" t="s">
        <v>280</v>
      </c>
      <c r="D1063" s="89" t="s">
        <v>6</v>
      </c>
      <c r="E1063" s="100">
        <f>SUM(E1064:E1067)</f>
        <v>0</v>
      </c>
      <c r="F1063" s="100">
        <f>SUM(F1064:F1067)</f>
        <v>885.67460000000005</v>
      </c>
      <c r="G1063" s="100">
        <f>SUM(G1064:G1067)</f>
        <v>0</v>
      </c>
      <c r="H1063" s="100">
        <f>SUM(H1064:H1067)</f>
        <v>0</v>
      </c>
      <c r="I1063" s="100">
        <f>SUM(I1064:I1067)</f>
        <v>0</v>
      </c>
      <c r="J1063" s="100">
        <f>E1063+F1063+G1063+H1063+I1063</f>
        <v>885.67460000000005</v>
      </c>
      <c r="K1063" s="49"/>
      <c r="L1063" s="49"/>
      <c r="M1063" s="49"/>
      <c r="N1063" s="49"/>
      <c r="O1063" s="49"/>
      <c r="P1063" s="49"/>
    </row>
    <row r="1064" spans="1:16" s="2" customFormat="1" ht="15.75" outlineLevel="2" x14ac:dyDescent="0.25">
      <c r="A1064" s="153"/>
      <c r="B1064" s="144"/>
      <c r="C1064" s="146"/>
      <c r="D1064" s="89" t="s">
        <v>180</v>
      </c>
      <c r="E1064" s="101">
        <v>0</v>
      </c>
      <c r="F1064" s="101">
        <v>0</v>
      </c>
      <c r="G1064" s="101">
        <v>0</v>
      </c>
      <c r="H1064" s="101">
        <v>0</v>
      </c>
      <c r="I1064" s="101">
        <v>0</v>
      </c>
      <c r="J1064" s="100">
        <f t="shared" ref="J1064:J1067" si="288">E1064+F1064+G1064+H1064+I1064</f>
        <v>0</v>
      </c>
      <c r="K1064" s="49"/>
      <c r="L1064" s="49"/>
      <c r="M1064" s="49"/>
      <c r="N1064" s="49"/>
      <c r="O1064" s="49"/>
      <c r="P1064" s="49"/>
    </row>
    <row r="1065" spans="1:16" s="2" customFormat="1" ht="15.75" outlineLevel="2" x14ac:dyDescent="0.25">
      <c r="A1065" s="153"/>
      <c r="B1065" s="144"/>
      <c r="C1065" s="146"/>
      <c r="D1065" s="89" t="s">
        <v>7</v>
      </c>
      <c r="E1065" s="101">
        <v>0</v>
      </c>
      <c r="F1065" s="101">
        <v>0</v>
      </c>
      <c r="G1065" s="101">
        <v>0</v>
      </c>
      <c r="H1065" s="101">
        <v>0</v>
      </c>
      <c r="I1065" s="101">
        <v>0</v>
      </c>
      <c r="J1065" s="100">
        <f t="shared" si="288"/>
        <v>0</v>
      </c>
      <c r="K1065" s="49"/>
      <c r="L1065" s="49"/>
      <c r="M1065" s="49"/>
      <c r="N1065" s="49"/>
      <c r="O1065" s="49"/>
      <c r="P1065" s="49"/>
    </row>
    <row r="1066" spans="1:16" s="2" customFormat="1" ht="15.75" outlineLevel="2" x14ac:dyDescent="0.25">
      <c r="A1066" s="153"/>
      <c r="B1066" s="144"/>
      <c r="C1066" s="146"/>
      <c r="D1066" s="89" t="s">
        <v>8</v>
      </c>
      <c r="E1066" s="101">
        <v>0</v>
      </c>
      <c r="F1066" s="101">
        <v>885.67460000000005</v>
      </c>
      <c r="G1066" s="101">
        <v>0</v>
      </c>
      <c r="H1066" s="101">
        <v>0</v>
      </c>
      <c r="I1066" s="101">
        <v>0</v>
      </c>
      <c r="J1066" s="100">
        <f t="shared" si="288"/>
        <v>885.67460000000005</v>
      </c>
      <c r="K1066" s="49"/>
      <c r="L1066" s="49"/>
      <c r="M1066" s="49"/>
      <c r="N1066" s="49"/>
      <c r="O1066" s="49"/>
      <c r="P1066" s="49"/>
    </row>
    <row r="1067" spans="1:16" s="2" customFormat="1" ht="15.75" outlineLevel="2" x14ac:dyDescent="0.25">
      <c r="A1067" s="154"/>
      <c r="B1067" s="145"/>
      <c r="C1067" s="146"/>
      <c r="D1067" s="89" t="s">
        <v>9</v>
      </c>
      <c r="E1067" s="101">
        <v>0</v>
      </c>
      <c r="F1067" s="101">
        <v>0</v>
      </c>
      <c r="G1067" s="101">
        <v>0</v>
      </c>
      <c r="H1067" s="101">
        <v>0</v>
      </c>
      <c r="I1067" s="101">
        <v>0</v>
      </c>
      <c r="J1067" s="100">
        <f t="shared" si="288"/>
        <v>0</v>
      </c>
      <c r="K1067" s="49"/>
      <c r="L1067" s="49"/>
      <c r="M1067" s="49"/>
      <c r="N1067" s="49"/>
      <c r="O1067" s="49"/>
      <c r="P1067" s="49"/>
    </row>
    <row r="1068" spans="1:16" s="2" customFormat="1" ht="15.75" outlineLevel="2" x14ac:dyDescent="0.25">
      <c r="A1068" s="152" t="s">
        <v>365</v>
      </c>
      <c r="B1068" s="143" t="s">
        <v>366</v>
      </c>
      <c r="C1068" s="146" t="s">
        <v>280</v>
      </c>
      <c r="D1068" s="89" t="s">
        <v>6</v>
      </c>
      <c r="E1068" s="100">
        <f>SUM(E1069:E1072)</f>
        <v>0</v>
      </c>
      <c r="F1068" s="100">
        <f>SUM(F1069:F1072)</f>
        <v>107.07814999999999</v>
      </c>
      <c r="G1068" s="100">
        <f>SUM(G1069:G1072)</f>
        <v>0</v>
      </c>
      <c r="H1068" s="100">
        <f>SUM(H1069:H1072)</f>
        <v>0</v>
      </c>
      <c r="I1068" s="100">
        <f>SUM(I1069:I1072)</f>
        <v>0</v>
      </c>
      <c r="J1068" s="100">
        <f>E1068+F1068+G1068+H1068+I1068</f>
        <v>107.07814999999999</v>
      </c>
      <c r="K1068" s="49"/>
      <c r="L1068" s="49"/>
      <c r="M1068" s="49"/>
      <c r="N1068" s="49"/>
      <c r="O1068" s="49"/>
      <c r="P1068" s="49"/>
    </row>
    <row r="1069" spans="1:16" s="2" customFormat="1" ht="15.75" outlineLevel="2" x14ac:dyDescent="0.25">
      <c r="A1069" s="153"/>
      <c r="B1069" s="144"/>
      <c r="C1069" s="146"/>
      <c r="D1069" s="89" t="s">
        <v>180</v>
      </c>
      <c r="E1069" s="101">
        <v>0</v>
      </c>
      <c r="F1069" s="101">
        <v>0</v>
      </c>
      <c r="G1069" s="101">
        <v>0</v>
      </c>
      <c r="H1069" s="101">
        <v>0</v>
      </c>
      <c r="I1069" s="101">
        <v>0</v>
      </c>
      <c r="J1069" s="100">
        <f t="shared" ref="J1069:J1077" si="289">E1069+F1069+G1069+H1069+I1069</f>
        <v>0</v>
      </c>
      <c r="K1069" s="49"/>
      <c r="L1069" s="49"/>
      <c r="M1069" s="49"/>
      <c r="N1069" s="49"/>
      <c r="O1069" s="49"/>
      <c r="P1069" s="49"/>
    </row>
    <row r="1070" spans="1:16" s="2" customFormat="1" ht="15.75" outlineLevel="2" x14ac:dyDescent="0.25">
      <c r="A1070" s="153"/>
      <c r="B1070" s="144"/>
      <c r="C1070" s="146"/>
      <c r="D1070" s="89" t="s">
        <v>7</v>
      </c>
      <c r="E1070" s="101">
        <v>0</v>
      </c>
      <c r="F1070" s="101">
        <v>0</v>
      </c>
      <c r="G1070" s="101">
        <v>0</v>
      </c>
      <c r="H1070" s="101">
        <v>0</v>
      </c>
      <c r="I1070" s="101">
        <v>0</v>
      </c>
      <c r="J1070" s="100">
        <f t="shared" si="289"/>
        <v>0</v>
      </c>
      <c r="K1070" s="49"/>
      <c r="L1070" s="49"/>
      <c r="M1070" s="49"/>
      <c r="N1070" s="49"/>
      <c r="O1070" s="49"/>
      <c r="P1070" s="49"/>
    </row>
    <row r="1071" spans="1:16" s="2" customFormat="1" ht="15.75" outlineLevel="2" x14ac:dyDescent="0.25">
      <c r="A1071" s="153"/>
      <c r="B1071" s="144"/>
      <c r="C1071" s="146"/>
      <c r="D1071" s="89" t="s">
        <v>8</v>
      </c>
      <c r="E1071" s="101">
        <v>0</v>
      </c>
      <c r="F1071" s="101">
        <v>107.07814999999999</v>
      </c>
      <c r="G1071" s="101">
        <v>0</v>
      </c>
      <c r="H1071" s="101">
        <v>0</v>
      </c>
      <c r="I1071" s="101">
        <v>0</v>
      </c>
      <c r="J1071" s="100">
        <f t="shared" si="289"/>
        <v>107.07814999999999</v>
      </c>
      <c r="K1071" s="49"/>
      <c r="L1071" s="49"/>
      <c r="M1071" s="49"/>
      <c r="N1071" s="49"/>
      <c r="O1071" s="49"/>
      <c r="P1071" s="49"/>
    </row>
    <row r="1072" spans="1:16" s="2" customFormat="1" ht="15.75" outlineLevel="2" x14ac:dyDescent="0.25">
      <c r="A1072" s="154"/>
      <c r="B1072" s="145"/>
      <c r="C1072" s="146"/>
      <c r="D1072" s="89" t="s">
        <v>9</v>
      </c>
      <c r="E1072" s="101">
        <v>0</v>
      </c>
      <c r="F1072" s="101">
        <v>0</v>
      </c>
      <c r="G1072" s="101">
        <v>0</v>
      </c>
      <c r="H1072" s="101">
        <v>0</v>
      </c>
      <c r="I1072" s="101">
        <v>0</v>
      </c>
      <c r="J1072" s="100">
        <f t="shared" si="289"/>
        <v>0</v>
      </c>
      <c r="K1072" s="49"/>
      <c r="L1072" s="49"/>
      <c r="M1072" s="49"/>
      <c r="N1072" s="49"/>
      <c r="O1072" s="49"/>
      <c r="P1072" s="49"/>
    </row>
    <row r="1073" spans="1:16" s="2" customFormat="1" ht="31.5" customHeight="1" outlineLevel="2" x14ac:dyDescent="0.25">
      <c r="A1073" s="152" t="s">
        <v>367</v>
      </c>
      <c r="B1073" s="143" t="s">
        <v>368</v>
      </c>
      <c r="C1073" s="132" t="s">
        <v>298</v>
      </c>
      <c r="D1073" s="89" t="s">
        <v>6</v>
      </c>
      <c r="E1073" s="100">
        <f>SUM(E1074:E1077)</f>
        <v>0</v>
      </c>
      <c r="F1073" s="100">
        <f>SUM(F1074:F1077)</f>
        <v>0</v>
      </c>
      <c r="G1073" s="100">
        <f>SUM(G1074:G1077)</f>
        <v>0</v>
      </c>
      <c r="H1073" s="100">
        <f>SUM(H1074:H1077)</f>
        <v>0</v>
      </c>
      <c r="I1073" s="100">
        <f>SUM(I1074:I1077)</f>
        <v>0</v>
      </c>
      <c r="J1073" s="100">
        <f>E1073+F1073+G1073+H1073+I1073</f>
        <v>0</v>
      </c>
      <c r="K1073" s="49"/>
      <c r="L1073" s="49"/>
      <c r="M1073" s="49"/>
      <c r="N1073" s="49"/>
      <c r="O1073" s="49"/>
      <c r="P1073" s="49"/>
    </row>
    <row r="1074" spans="1:16" s="2" customFormat="1" ht="15.75" outlineLevel="2" x14ac:dyDescent="0.25">
      <c r="A1074" s="153"/>
      <c r="B1074" s="144"/>
      <c r="C1074" s="133"/>
      <c r="D1074" s="89" t="s">
        <v>180</v>
      </c>
      <c r="E1074" s="101">
        <v>0</v>
      </c>
      <c r="F1074" s="101">
        <v>0</v>
      </c>
      <c r="G1074" s="101">
        <v>0</v>
      </c>
      <c r="H1074" s="101">
        <v>0</v>
      </c>
      <c r="I1074" s="101">
        <v>0</v>
      </c>
      <c r="J1074" s="100">
        <f t="shared" si="289"/>
        <v>0</v>
      </c>
      <c r="K1074" s="49"/>
      <c r="L1074" s="49"/>
      <c r="M1074" s="49"/>
      <c r="N1074" s="49"/>
      <c r="O1074" s="49"/>
      <c r="P1074" s="49"/>
    </row>
    <row r="1075" spans="1:16" s="2" customFormat="1" ht="15.75" outlineLevel="2" x14ac:dyDescent="0.25">
      <c r="A1075" s="153"/>
      <c r="B1075" s="144"/>
      <c r="C1075" s="133"/>
      <c r="D1075" s="89" t="s">
        <v>7</v>
      </c>
      <c r="E1075" s="101">
        <v>0</v>
      </c>
      <c r="F1075" s="101">
        <v>0</v>
      </c>
      <c r="G1075" s="101">
        <v>0</v>
      </c>
      <c r="H1075" s="101">
        <v>0</v>
      </c>
      <c r="I1075" s="101">
        <v>0</v>
      </c>
      <c r="J1075" s="100">
        <f t="shared" si="289"/>
        <v>0</v>
      </c>
      <c r="K1075" s="49"/>
      <c r="L1075" s="49"/>
      <c r="M1075" s="49"/>
      <c r="N1075" s="49"/>
      <c r="O1075" s="49"/>
      <c r="P1075" s="49"/>
    </row>
    <row r="1076" spans="1:16" s="2" customFormat="1" ht="15.75" outlineLevel="2" x14ac:dyDescent="0.25">
      <c r="A1076" s="153"/>
      <c r="B1076" s="144"/>
      <c r="C1076" s="133"/>
      <c r="D1076" s="89" t="s">
        <v>8</v>
      </c>
      <c r="E1076" s="101">
        <v>0</v>
      </c>
      <c r="F1076" s="101">
        <v>0</v>
      </c>
      <c r="G1076" s="101">
        <v>0</v>
      </c>
      <c r="H1076" s="101">
        <v>0</v>
      </c>
      <c r="I1076" s="101">
        <v>0</v>
      </c>
      <c r="J1076" s="100">
        <f t="shared" si="289"/>
        <v>0</v>
      </c>
      <c r="K1076" s="49"/>
      <c r="L1076" s="49"/>
      <c r="M1076" s="49"/>
      <c r="N1076" s="49"/>
      <c r="O1076" s="49"/>
      <c r="P1076" s="49"/>
    </row>
    <row r="1077" spans="1:16" s="2" customFormat="1" ht="15.75" outlineLevel="2" x14ac:dyDescent="0.25">
      <c r="A1077" s="154"/>
      <c r="B1077" s="145"/>
      <c r="C1077" s="134"/>
      <c r="D1077" s="89" t="s">
        <v>9</v>
      </c>
      <c r="E1077" s="101">
        <v>0</v>
      </c>
      <c r="F1077" s="101">
        <v>0</v>
      </c>
      <c r="G1077" s="101">
        <v>0</v>
      </c>
      <c r="H1077" s="101">
        <v>0</v>
      </c>
      <c r="I1077" s="101">
        <v>0</v>
      </c>
      <c r="J1077" s="100">
        <f t="shared" si="289"/>
        <v>0</v>
      </c>
      <c r="K1077" s="49"/>
      <c r="L1077" s="49"/>
      <c r="M1077" s="49"/>
      <c r="N1077" s="49"/>
      <c r="O1077" s="49"/>
      <c r="P1077" s="49"/>
    </row>
    <row r="1078" spans="1:16" s="2" customFormat="1" ht="15.75" customHeight="1" outlineLevel="2" x14ac:dyDescent="0.25">
      <c r="A1078" s="132" t="s">
        <v>22</v>
      </c>
      <c r="B1078" s="132" t="s">
        <v>184</v>
      </c>
      <c r="C1078" s="132" t="s">
        <v>201</v>
      </c>
      <c r="D1078" s="86" t="s">
        <v>6</v>
      </c>
      <c r="E1078" s="99">
        <f>SUM(E1079:E1082)</f>
        <v>7192.4725100000005</v>
      </c>
      <c r="F1078" s="99">
        <f>SUM(F1079:F1082)</f>
        <v>3126.4870599999999</v>
      </c>
      <c r="G1078" s="99">
        <f>SUM(G1079:G1082)</f>
        <v>0</v>
      </c>
      <c r="H1078" s="99">
        <f>SUM(H1079:H1082)</f>
        <v>0</v>
      </c>
      <c r="I1078" s="99">
        <f>SUM(I1079:I1082)</f>
        <v>0</v>
      </c>
      <c r="J1078" s="99">
        <f t="shared" ref="J1078:J1097" si="290">E1078+F1078+G1078+H1078+I1078</f>
        <v>10318.959570000001</v>
      </c>
      <c r="K1078" s="49"/>
      <c r="L1078" s="49"/>
      <c r="M1078" s="49"/>
      <c r="N1078" s="49"/>
      <c r="O1078" s="49"/>
      <c r="P1078" s="49"/>
    </row>
    <row r="1079" spans="1:16" s="2" customFormat="1" ht="15.75" outlineLevel="2" x14ac:dyDescent="0.25">
      <c r="A1079" s="133"/>
      <c r="B1079" s="133"/>
      <c r="C1079" s="133"/>
      <c r="D1079" s="86" t="s">
        <v>180</v>
      </c>
      <c r="E1079" s="99">
        <f>E1139+E1144+E1154+E1149+E1159+E1164+E1169+E1189+E1194+E1199+E1204+E1209+E1214</f>
        <v>7192.4725100000005</v>
      </c>
      <c r="F1079" s="99">
        <f>F1254</f>
        <v>3126.4870599999999</v>
      </c>
      <c r="G1079" s="99">
        <f t="shared" ref="G1079:I1079" si="291">G1254</f>
        <v>0</v>
      </c>
      <c r="H1079" s="99">
        <f t="shared" si="291"/>
        <v>0</v>
      </c>
      <c r="I1079" s="99">
        <f t="shared" si="291"/>
        <v>0</v>
      </c>
      <c r="J1079" s="99">
        <f t="shared" si="290"/>
        <v>10318.959570000001</v>
      </c>
      <c r="K1079" s="49"/>
      <c r="L1079" s="49"/>
      <c r="M1079" s="49"/>
      <c r="N1079" s="49"/>
      <c r="O1079" s="49"/>
      <c r="P1079" s="49"/>
    </row>
    <row r="1080" spans="1:16" s="2" customFormat="1" ht="15.75" outlineLevel="2" x14ac:dyDescent="0.25">
      <c r="A1080" s="133"/>
      <c r="B1080" s="133"/>
      <c r="C1080" s="133"/>
      <c r="D1080" s="86" t="s">
        <v>7</v>
      </c>
      <c r="E1080" s="99">
        <f t="shared" ref="E1080:I1082" si="292">E1140+E1145+E1155+E1150+E1160+E1165+E1170</f>
        <v>0</v>
      </c>
      <c r="F1080" s="99">
        <f t="shared" si="292"/>
        <v>0</v>
      </c>
      <c r="G1080" s="99">
        <f t="shared" si="292"/>
        <v>0</v>
      </c>
      <c r="H1080" s="99">
        <f t="shared" si="292"/>
        <v>0</v>
      </c>
      <c r="I1080" s="99">
        <f t="shared" si="292"/>
        <v>0</v>
      </c>
      <c r="J1080" s="99">
        <f t="shared" si="290"/>
        <v>0</v>
      </c>
      <c r="K1080" s="49"/>
      <c r="L1080" s="49"/>
      <c r="M1080" s="49"/>
      <c r="N1080" s="49"/>
      <c r="O1080" s="49"/>
      <c r="P1080" s="49"/>
    </row>
    <row r="1081" spans="1:16" s="2" customFormat="1" ht="15.75" outlineLevel="2" x14ac:dyDescent="0.25">
      <c r="A1081" s="133"/>
      <c r="B1081" s="133"/>
      <c r="C1081" s="133"/>
      <c r="D1081" s="86" t="s">
        <v>8</v>
      </c>
      <c r="E1081" s="99">
        <f t="shared" si="292"/>
        <v>0</v>
      </c>
      <c r="F1081" s="99">
        <f t="shared" si="292"/>
        <v>0</v>
      </c>
      <c r="G1081" s="99">
        <f t="shared" si="292"/>
        <v>0</v>
      </c>
      <c r="H1081" s="99">
        <f t="shared" si="292"/>
        <v>0</v>
      </c>
      <c r="I1081" s="99">
        <f t="shared" si="292"/>
        <v>0</v>
      </c>
      <c r="J1081" s="99">
        <f t="shared" si="290"/>
        <v>0</v>
      </c>
      <c r="K1081" s="49"/>
      <c r="L1081" s="49"/>
      <c r="M1081" s="49"/>
      <c r="N1081" s="49"/>
      <c r="O1081" s="49"/>
      <c r="P1081" s="49"/>
    </row>
    <row r="1082" spans="1:16" s="2" customFormat="1" ht="15.75" outlineLevel="2" x14ac:dyDescent="0.25">
      <c r="A1082" s="133"/>
      <c r="B1082" s="133"/>
      <c r="C1082" s="134"/>
      <c r="D1082" s="86" t="s">
        <v>9</v>
      </c>
      <c r="E1082" s="99">
        <f t="shared" si="292"/>
        <v>0</v>
      </c>
      <c r="F1082" s="99">
        <f t="shared" si="292"/>
        <v>0</v>
      </c>
      <c r="G1082" s="99">
        <f t="shared" si="292"/>
        <v>0</v>
      </c>
      <c r="H1082" s="99">
        <f t="shared" si="292"/>
        <v>0</v>
      </c>
      <c r="I1082" s="99">
        <f t="shared" si="292"/>
        <v>0</v>
      </c>
      <c r="J1082" s="99">
        <f t="shared" si="290"/>
        <v>0</v>
      </c>
      <c r="K1082" s="49"/>
      <c r="L1082" s="49"/>
      <c r="M1082" s="49"/>
      <c r="N1082" s="49"/>
      <c r="O1082" s="49"/>
      <c r="P1082" s="49"/>
    </row>
    <row r="1083" spans="1:16" s="2" customFormat="1" ht="15.75" outlineLevel="2" x14ac:dyDescent="0.25">
      <c r="A1083" s="133"/>
      <c r="B1083" s="133"/>
      <c r="C1083" s="132" t="s">
        <v>280</v>
      </c>
      <c r="D1083" s="86" t="s">
        <v>6</v>
      </c>
      <c r="E1083" s="99">
        <f>SUM(E1084:E1087)</f>
        <v>777.13675999999998</v>
      </c>
      <c r="F1083" s="99">
        <f>SUM(F1084:F1087)</f>
        <v>3450</v>
      </c>
      <c r="G1083" s="99">
        <f>SUM(G1084:G1087)</f>
        <v>1008.7159</v>
      </c>
      <c r="H1083" s="99">
        <f>SUM(H1084:H1087)</f>
        <v>1008.7159</v>
      </c>
      <c r="I1083" s="99">
        <f>SUM(I1084:I1087)</f>
        <v>0</v>
      </c>
      <c r="J1083" s="99">
        <f t="shared" si="290"/>
        <v>6244.5685600000006</v>
      </c>
      <c r="K1083" s="49"/>
      <c r="L1083" s="49"/>
      <c r="M1083" s="49"/>
      <c r="N1083" s="49"/>
      <c r="O1083" s="49"/>
      <c r="P1083" s="49"/>
    </row>
    <row r="1084" spans="1:16" s="2" customFormat="1" ht="15.75" outlineLevel="2" x14ac:dyDescent="0.25">
      <c r="A1084" s="133"/>
      <c r="B1084" s="133"/>
      <c r="C1084" s="133"/>
      <c r="D1084" s="86" t="s">
        <v>180</v>
      </c>
      <c r="E1084" s="99">
        <f>E1174</f>
        <v>777.13675999999998</v>
      </c>
      <c r="F1084" s="99">
        <f>F1174</f>
        <v>3450</v>
      </c>
      <c r="G1084" s="99">
        <f>G1174</f>
        <v>1008.7159</v>
      </c>
      <c r="H1084" s="99">
        <f>H1174</f>
        <v>1008.7159</v>
      </c>
      <c r="I1084" s="99">
        <f>I1174</f>
        <v>0</v>
      </c>
      <c r="J1084" s="99">
        <f t="shared" si="290"/>
        <v>6244.5685600000006</v>
      </c>
      <c r="K1084" s="49"/>
      <c r="L1084" s="49"/>
      <c r="M1084" s="49"/>
      <c r="N1084" s="49"/>
      <c r="O1084" s="49"/>
      <c r="P1084" s="49"/>
    </row>
    <row r="1085" spans="1:16" s="2" customFormat="1" ht="15.75" outlineLevel="2" x14ac:dyDescent="0.25">
      <c r="A1085" s="133"/>
      <c r="B1085" s="133"/>
      <c r="C1085" s="133"/>
      <c r="D1085" s="86" t="s">
        <v>7</v>
      </c>
      <c r="E1085" s="99">
        <f t="shared" ref="E1085:I1087" si="293">E1175</f>
        <v>0</v>
      </c>
      <c r="F1085" s="99">
        <f t="shared" si="293"/>
        <v>0</v>
      </c>
      <c r="G1085" s="99">
        <f t="shared" si="293"/>
        <v>0</v>
      </c>
      <c r="H1085" s="99">
        <f t="shared" si="293"/>
        <v>0</v>
      </c>
      <c r="I1085" s="99">
        <f t="shared" si="293"/>
        <v>0</v>
      </c>
      <c r="J1085" s="99">
        <f t="shared" si="290"/>
        <v>0</v>
      </c>
      <c r="K1085" s="49"/>
      <c r="L1085" s="49"/>
      <c r="M1085" s="49"/>
      <c r="N1085" s="49"/>
      <c r="O1085" s="49"/>
      <c r="P1085" s="49"/>
    </row>
    <row r="1086" spans="1:16" s="2" customFormat="1" ht="15.75" outlineLevel="2" x14ac:dyDescent="0.25">
      <c r="A1086" s="133"/>
      <c r="B1086" s="133"/>
      <c r="C1086" s="133"/>
      <c r="D1086" s="86" t="s">
        <v>8</v>
      </c>
      <c r="E1086" s="99">
        <f t="shared" si="293"/>
        <v>0</v>
      </c>
      <c r="F1086" s="99">
        <f t="shared" si="293"/>
        <v>0</v>
      </c>
      <c r="G1086" s="99">
        <f t="shared" si="293"/>
        <v>0</v>
      </c>
      <c r="H1086" s="99">
        <f t="shared" si="293"/>
        <v>0</v>
      </c>
      <c r="I1086" s="99">
        <f t="shared" si="293"/>
        <v>0</v>
      </c>
      <c r="J1086" s="99">
        <f t="shared" si="290"/>
        <v>0</v>
      </c>
      <c r="K1086" s="49"/>
      <c r="L1086" s="49"/>
      <c r="M1086" s="49"/>
      <c r="N1086" s="49"/>
      <c r="O1086" s="49"/>
      <c r="P1086" s="49"/>
    </row>
    <row r="1087" spans="1:16" s="2" customFormat="1" ht="15.75" outlineLevel="2" x14ac:dyDescent="0.25">
      <c r="A1087" s="133"/>
      <c r="B1087" s="133"/>
      <c r="C1087" s="134"/>
      <c r="D1087" s="86" t="s">
        <v>9</v>
      </c>
      <c r="E1087" s="99">
        <f t="shared" si="293"/>
        <v>0</v>
      </c>
      <c r="F1087" s="99">
        <f t="shared" si="293"/>
        <v>0</v>
      </c>
      <c r="G1087" s="99">
        <f t="shared" si="293"/>
        <v>0</v>
      </c>
      <c r="H1087" s="99">
        <f t="shared" si="293"/>
        <v>0</v>
      </c>
      <c r="I1087" s="99">
        <f t="shared" si="293"/>
        <v>0</v>
      </c>
      <c r="J1087" s="99">
        <f t="shared" si="290"/>
        <v>0</v>
      </c>
      <c r="K1087" s="49"/>
      <c r="L1087" s="49"/>
      <c r="M1087" s="49"/>
      <c r="N1087" s="49"/>
      <c r="O1087" s="49"/>
      <c r="P1087" s="49"/>
    </row>
    <row r="1088" spans="1:16" s="2" customFormat="1" ht="15.75" outlineLevel="2" x14ac:dyDescent="0.25">
      <c r="A1088" s="133"/>
      <c r="B1088" s="133"/>
      <c r="C1088" s="132" t="s">
        <v>190</v>
      </c>
      <c r="D1088" s="86" t="s">
        <v>6</v>
      </c>
      <c r="E1088" s="99">
        <f>SUM(E1089:E1092)</f>
        <v>0</v>
      </c>
      <c r="F1088" s="99">
        <f>SUM(F1089:F1092)</f>
        <v>0</v>
      </c>
      <c r="G1088" s="99">
        <f>SUM(G1089:G1092)</f>
        <v>0</v>
      </c>
      <c r="H1088" s="99">
        <f>SUM(H1089:H1092)</f>
        <v>0</v>
      </c>
      <c r="I1088" s="99">
        <f>SUM(I1089:I1092)</f>
        <v>0</v>
      </c>
      <c r="J1088" s="99">
        <f t="shared" si="290"/>
        <v>0</v>
      </c>
      <c r="K1088" s="49"/>
      <c r="L1088" s="49"/>
      <c r="M1088" s="49"/>
      <c r="N1088" s="49"/>
      <c r="O1088" s="49"/>
      <c r="P1088" s="49"/>
    </row>
    <row r="1089" spans="1:16" s="2" customFormat="1" ht="15.75" outlineLevel="2" x14ac:dyDescent="0.25">
      <c r="A1089" s="133"/>
      <c r="B1089" s="133"/>
      <c r="C1089" s="136"/>
      <c r="D1089" s="86" t="s">
        <v>180</v>
      </c>
      <c r="E1089" s="99">
        <v>0</v>
      </c>
      <c r="F1089" s="99">
        <v>0</v>
      </c>
      <c r="G1089" s="99">
        <v>0</v>
      </c>
      <c r="H1089" s="99">
        <v>0</v>
      </c>
      <c r="I1089" s="99">
        <v>0</v>
      </c>
      <c r="J1089" s="99">
        <f t="shared" si="290"/>
        <v>0</v>
      </c>
      <c r="K1089" s="49"/>
      <c r="L1089" s="49"/>
      <c r="M1089" s="49"/>
      <c r="N1089" s="49"/>
      <c r="O1089" s="49"/>
      <c r="P1089" s="49"/>
    </row>
    <row r="1090" spans="1:16" s="2" customFormat="1" ht="15.75" outlineLevel="2" x14ac:dyDescent="0.25">
      <c r="A1090" s="133"/>
      <c r="B1090" s="133"/>
      <c r="C1090" s="136"/>
      <c r="D1090" s="86" t="s">
        <v>7</v>
      </c>
      <c r="E1090" s="99">
        <v>0</v>
      </c>
      <c r="F1090" s="99">
        <v>0</v>
      </c>
      <c r="G1090" s="99">
        <v>0</v>
      </c>
      <c r="H1090" s="99">
        <v>0</v>
      </c>
      <c r="I1090" s="99">
        <v>0</v>
      </c>
      <c r="J1090" s="99">
        <f t="shared" si="290"/>
        <v>0</v>
      </c>
      <c r="K1090" s="49"/>
      <c r="L1090" s="49"/>
      <c r="M1090" s="49"/>
      <c r="N1090" s="49"/>
      <c r="O1090" s="49"/>
      <c r="P1090" s="49"/>
    </row>
    <row r="1091" spans="1:16" s="2" customFormat="1" ht="15.75" outlineLevel="2" x14ac:dyDescent="0.25">
      <c r="A1091" s="133"/>
      <c r="B1091" s="133"/>
      <c r="C1091" s="136"/>
      <c r="D1091" s="86" t="s">
        <v>8</v>
      </c>
      <c r="E1091" s="99">
        <v>0</v>
      </c>
      <c r="F1091" s="99">
        <v>0</v>
      </c>
      <c r="G1091" s="99">
        <v>0</v>
      </c>
      <c r="H1091" s="99">
        <v>0</v>
      </c>
      <c r="I1091" s="99">
        <v>0</v>
      </c>
      <c r="J1091" s="99">
        <f t="shared" si="290"/>
        <v>0</v>
      </c>
      <c r="K1091" s="49"/>
      <c r="L1091" s="49"/>
      <c r="M1091" s="49"/>
      <c r="N1091" s="49"/>
      <c r="O1091" s="49"/>
      <c r="P1091" s="49"/>
    </row>
    <row r="1092" spans="1:16" s="2" customFormat="1" ht="15.75" outlineLevel="2" x14ac:dyDescent="0.25">
      <c r="A1092" s="133"/>
      <c r="B1092" s="133"/>
      <c r="C1092" s="137"/>
      <c r="D1092" s="86" t="s">
        <v>9</v>
      </c>
      <c r="E1092" s="99">
        <v>0</v>
      </c>
      <c r="F1092" s="99">
        <v>0</v>
      </c>
      <c r="G1092" s="99">
        <v>0</v>
      </c>
      <c r="H1092" s="99">
        <v>0</v>
      </c>
      <c r="I1092" s="99">
        <v>0</v>
      </c>
      <c r="J1092" s="99">
        <f t="shared" si="290"/>
        <v>0</v>
      </c>
      <c r="K1092" s="49"/>
      <c r="L1092" s="49"/>
      <c r="M1092" s="49"/>
      <c r="N1092" s="49"/>
      <c r="O1092" s="49"/>
      <c r="P1092" s="49"/>
    </row>
    <row r="1093" spans="1:16" s="2" customFormat="1" ht="15.75" outlineLevel="2" x14ac:dyDescent="0.25">
      <c r="A1093" s="133"/>
      <c r="B1093" s="133"/>
      <c r="C1093" s="132" t="s">
        <v>220</v>
      </c>
      <c r="D1093" s="86" t="s">
        <v>6</v>
      </c>
      <c r="E1093" s="99">
        <f>SUM(E1094:E1097)</f>
        <v>0</v>
      </c>
      <c r="F1093" s="99">
        <f>SUM(F1094:F1097)</f>
        <v>0</v>
      </c>
      <c r="G1093" s="99">
        <f>SUM(G1094:G1097)</f>
        <v>0</v>
      </c>
      <c r="H1093" s="99">
        <f>SUM(H1094:H1097)</f>
        <v>0</v>
      </c>
      <c r="I1093" s="99">
        <f>SUM(I1094:I1097)</f>
        <v>0</v>
      </c>
      <c r="J1093" s="99">
        <f t="shared" si="290"/>
        <v>0</v>
      </c>
      <c r="K1093" s="49"/>
      <c r="L1093" s="49"/>
      <c r="M1093" s="49"/>
      <c r="N1093" s="49"/>
      <c r="O1093" s="49"/>
      <c r="P1093" s="49"/>
    </row>
    <row r="1094" spans="1:16" s="2" customFormat="1" ht="15.75" outlineLevel="2" x14ac:dyDescent="0.25">
      <c r="A1094" s="133"/>
      <c r="B1094" s="133"/>
      <c r="C1094" s="133"/>
      <c r="D1094" s="86" t="s">
        <v>180</v>
      </c>
      <c r="E1094" s="99">
        <f>E1179</f>
        <v>0</v>
      </c>
      <c r="F1094" s="99">
        <f>F1179</f>
        <v>0</v>
      </c>
      <c r="G1094" s="99">
        <f>G1179</f>
        <v>0</v>
      </c>
      <c r="H1094" s="99">
        <f>H1179</f>
        <v>0</v>
      </c>
      <c r="I1094" s="99">
        <f>I1179</f>
        <v>0</v>
      </c>
      <c r="J1094" s="99">
        <f t="shared" si="290"/>
        <v>0</v>
      </c>
      <c r="K1094" s="49"/>
      <c r="L1094" s="49"/>
      <c r="M1094" s="49"/>
      <c r="N1094" s="49"/>
      <c r="O1094" s="49"/>
      <c r="P1094" s="49"/>
    </row>
    <row r="1095" spans="1:16" s="2" customFormat="1" ht="15.75" outlineLevel="2" x14ac:dyDescent="0.25">
      <c r="A1095" s="133"/>
      <c r="B1095" s="133"/>
      <c r="C1095" s="133"/>
      <c r="D1095" s="86" t="s">
        <v>7</v>
      </c>
      <c r="E1095" s="99">
        <f t="shared" ref="E1095:I1097" si="294">E1180</f>
        <v>0</v>
      </c>
      <c r="F1095" s="99">
        <f t="shared" si="294"/>
        <v>0</v>
      </c>
      <c r="G1095" s="99">
        <f t="shared" si="294"/>
        <v>0</v>
      </c>
      <c r="H1095" s="99">
        <f t="shared" si="294"/>
        <v>0</v>
      </c>
      <c r="I1095" s="99">
        <f t="shared" si="294"/>
        <v>0</v>
      </c>
      <c r="J1095" s="99">
        <f t="shared" si="290"/>
        <v>0</v>
      </c>
      <c r="K1095" s="49"/>
      <c r="L1095" s="49"/>
      <c r="M1095" s="49"/>
      <c r="N1095" s="49"/>
      <c r="O1095" s="49"/>
      <c r="P1095" s="49"/>
    </row>
    <row r="1096" spans="1:16" s="2" customFormat="1" ht="15.75" outlineLevel="2" x14ac:dyDescent="0.25">
      <c r="A1096" s="133"/>
      <c r="B1096" s="133"/>
      <c r="C1096" s="133"/>
      <c r="D1096" s="86" t="s">
        <v>8</v>
      </c>
      <c r="E1096" s="99">
        <f t="shared" si="294"/>
        <v>0</v>
      </c>
      <c r="F1096" s="99">
        <f t="shared" si="294"/>
        <v>0</v>
      </c>
      <c r="G1096" s="99">
        <f t="shared" si="294"/>
        <v>0</v>
      </c>
      <c r="H1096" s="99">
        <f t="shared" si="294"/>
        <v>0</v>
      </c>
      <c r="I1096" s="99">
        <f t="shared" si="294"/>
        <v>0</v>
      </c>
      <c r="J1096" s="99">
        <f t="shared" si="290"/>
        <v>0</v>
      </c>
      <c r="K1096" s="49"/>
      <c r="L1096" s="49"/>
      <c r="M1096" s="49"/>
      <c r="N1096" s="49"/>
      <c r="O1096" s="49"/>
      <c r="P1096" s="49"/>
    </row>
    <row r="1097" spans="1:16" s="2" customFormat="1" ht="15.75" outlineLevel="2" x14ac:dyDescent="0.25">
      <c r="A1097" s="133"/>
      <c r="B1097" s="133"/>
      <c r="C1097" s="134"/>
      <c r="D1097" s="86" t="s">
        <v>9</v>
      </c>
      <c r="E1097" s="99">
        <f t="shared" si="294"/>
        <v>0</v>
      </c>
      <c r="F1097" s="99">
        <f t="shared" si="294"/>
        <v>0</v>
      </c>
      <c r="G1097" s="99">
        <f t="shared" si="294"/>
        <v>0</v>
      </c>
      <c r="H1097" s="99">
        <f t="shared" si="294"/>
        <v>0</v>
      </c>
      <c r="I1097" s="99">
        <f t="shared" si="294"/>
        <v>0</v>
      </c>
      <c r="J1097" s="99">
        <f t="shared" si="290"/>
        <v>0</v>
      </c>
      <c r="K1097" s="49"/>
      <c r="L1097" s="49"/>
      <c r="M1097" s="49"/>
      <c r="N1097" s="49"/>
      <c r="O1097" s="49"/>
      <c r="P1097" s="49"/>
    </row>
    <row r="1098" spans="1:16" s="2" customFormat="1" ht="15" customHeight="1" outlineLevel="2" x14ac:dyDescent="0.25">
      <c r="A1098" s="133"/>
      <c r="B1098" s="133"/>
      <c r="C1098" s="132" t="s">
        <v>293</v>
      </c>
      <c r="D1098" s="86" t="s">
        <v>6</v>
      </c>
      <c r="E1098" s="103">
        <f>SUM(E1099:E1102)</f>
        <v>0</v>
      </c>
      <c r="F1098" s="103">
        <f t="shared" ref="F1098" si="295">SUM(F1099:F1102)</f>
        <v>500</v>
      </c>
      <c r="G1098" s="103">
        <f t="shared" ref="G1098" si="296">SUM(G1099:G1102)</f>
        <v>500</v>
      </c>
      <c r="H1098" s="103">
        <f t="shared" ref="H1098" si="297">SUM(H1099:H1102)</f>
        <v>500</v>
      </c>
      <c r="I1098" s="103">
        <f t="shared" ref="I1098" si="298">SUM(I1099:I1102)</f>
        <v>0</v>
      </c>
      <c r="J1098" s="103">
        <f t="shared" ref="J1098" si="299">SUM(J1099:J1102)</f>
        <v>1500</v>
      </c>
      <c r="K1098" s="49"/>
      <c r="L1098" s="49"/>
      <c r="M1098" s="49"/>
      <c r="N1098" s="49"/>
      <c r="O1098" s="49"/>
      <c r="P1098" s="49"/>
    </row>
    <row r="1099" spans="1:16" s="2" customFormat="1" ht="15" customHeight="1" outlineLevel="2" x14ac:dyDescent="0.25">
      <c r="A1099" s="133"/>
      <c r="B1099" s="133"/>
      <c r="C1099" s="133"/>
      <c r="D1099" s="86" t="s">
        <v>180</v>
      </c>
      <c r="E1099" s="101">
        <v>0</v>
      </c>
      <c r="F1099" s="100">
        <f>F1219</f>
        <v>500</v>
      </c>
      <c r="G1099" s="100">
        <v>500</v>
      </c>
      <c r="H1099" s="100">
        <v>500</v>
      </c>
      <c r="I1099" s="100">
        <v>0</v>
      </c>
      <c r="J1099" s="99">
        <f>E1099+F1099+G1099+H1099+I1099</f>
        <v>1500</v>
      </c>
      <c r="K1099" s="49"/>
      <c r="L1099" s="49"/>
      <c r="M1099" s="49"/>
      <c r="N1099" s="49"/>
      <c r="O1099" s="49"/>
      <c r="P1099" s="49"/>
    </row>
    <row r="1100" spans="1:16" s="2" customFormat="1" ht="15" customHeight="1" outlineLevel="2" x14ac:dyDescent="0.25">
      <c r="A1100" s="133"/>
      <c r="B1100" s="133"/>
      <c r="C1100" s="133"/>
      <c r="D1100" s="86" t="s">
        <v>7</v>
      </c>
      <c r="E1100" s="101">
        <v>0</v>
      </c>
      <c r="F1100" s="100">
        <v>0</v>
      </c>
      <c r="G1100" s="100">
        <v>0</v>
      </c>
      <c r="H1100" s="100">
        <v>0</v>
      </c>
      <c r="I1100" s="100">
        <v>0</v>
      </c>
      <c r="J1100" s="99">
        <f t="shared" ref="J1100:J1101" si="300">E1100+F1100+G1100+H1100+I1100</f>
        <v>0</v>
      </c>
      <c r="K1100" s="49"/>
      <c r="L1100" s="49"/>
      <c r="M1100" s="49"/>
      <c r="N1100" s="49"/>
      <c r="O1100" s="49"/>
      <c r="P1100" s="49"/>
    </row>
    <row r="1101" spans="1:16" s="2" customFormat="1" ht="15" customHeight="1" outlineLevel="2" x14ac:dyDescent="0.25">
      <c r="A1101" s="133"/>
      <c r="B1101" s="133"/>
      <c r="C1101" s="133"/>
      <c r="D1101" s="86" t="s">
        <v>8</v>
      </c>
      <c r="E1101" s="101">
        <v>0</v>
      </c>
      <c r="F1101" s="100">
        <v>0</v>
      </c>
      <c r="G1101" s="100">
        <v>0</v>
      </c>
      <c r="H1101" s="100">
        <v>0</v>
      </c>
      <c r="I1101" s="100">
        <v>0</v>
      </c>
      <c r="J1101" s="99">
        <f t="shared" si="300"/>
        <v>0</v>
      </c>
      <c r="K1101" s="49"/>
      <c r="L1101" s="49"/>
      <c r="M1101" s="49"/>
      <c r="N1101" s="49"/>
      <c r="O1101" s="49"/>
      <c r="P1101" s="49"/>
    </row>
    <row r="1102" spans="1:16" s="2" customFormat="1" ht="15" customHeight="1" outlineLevel="2" x14ac:dyDescent="0.25">
      <c r="A1102" s="133"/>
      <c r="B1102" s="133"/>
      <c r="C1102" s="134"/>
      <c r="D1102" s="86" t="s">
        <v>9</v>
      </c>
      <c r="E1102" s="101">
        <v>0</v>
      </c>
      <c r="F1102" s="100">
        <v>0</v>
      </c>
      <c r="G1102" s="100">
        <v>0</v>
      </c>
      <c r="H1102" s="100">
        <v>0</v>
      </c>
      <c r="I1102" s="100">
        <v>0</v>
      </c>
      <c r="J1102" s="99">
        <f>E1102+F1102+G1102+H1102+I1102</f>
        <v>0</v>
      </c>
      <c r="K1102" s="49"/>
      <c r="L1102" s="49"/>
      <c r="M1102" s="49"/>
      <c r="N1102" s="49"/>
      <c r="O1102" s="49"/>
      <c r="P1102" s="49"/>
    </row>
    <row r="1103" spans="1:16" s="2" customFormat="1" ht="15.75" outlineLevel="2" x14ac:dyDescent="0.25">
      <c r="A1103" s="133"/>
      <c r="B1103" s="133"/>
      <c r="C1103" s="132" t="s">
        <v>294</v>
      </c>
      <c r="D1103" s="86" t="s">
        <v>6</v>
      </c>
      <c r="E1103" s="100">
        <f>SUM(E1104:E1107)</f>
        <v>0</v>
      </c>
      <c r="F1103" s="100">
        <f t="shared" ref="F1103" si="301">SUM(F1104:F1107)</f>
        <v>0</v>
      </c>
      <c r="G1103" s="100">
        <f t="shared" ref="G1103" si="302">SUM(G1104:G1107)</f>
        <v>500</v>
      </c>
      <c r="H1103" s="100">
        <f t="shared" ref="H1103" si="303">SUM(H1104:H1107)</f>
        <v>500</v>
      </c>
      <c r="I1103" s="100">
        <f t="shared" ref="I1103" si="304">SUM(I1104:I1107)</f>
        <v>0</v>
      </c>
      <c r="J1103" s="100">
        <f t="shared" ref="J1103" si="305">SUM(J1104:J1107)</f>
        <v>1000</v>
      </c>
      <c r="K1103" s="49"/>
      <c r="L1103" s="49"/>
      <c r="M1103" s="49"/>
      <c r="N1103" s="49"/>
      <c r="O1103" s="49"/>
      <c r="P1103" s="49"/>
    </row>
    <row r="1104" spans="1:16" s="2" customFormat="1" ht="15.75" outlineLevel="2" x14ac:dyDescent="0.25">
      <c r="A1104" s="133"/>
      <c r="B1104" s="133"/>
      <c r="C1104" s="133"/>
      <c r="D1104" s="86" t="s">
        <v>180</v>
      </c>
      <c r="E1104" s="101">
        <v>0</v>
      </c>
      <c r="F1104" s="100">
        <f>F1224</f>
        <v>0</v>
      </c>
      <c r="G1104" s="100">
        <v>500</v>
      </c>
      <c r="H1104" s="100">
        <v>500</v>
      </c>
      <c r="I1104" s="100">
        <v>0</v>
      </c>
      <c r="J1104" s="99">
        <f>E1104+F1104+G1104+H1104+I1104</f>
        <v>1000</v>
      </c>
      <c r="K1104" s="49"/>
      <c r="L1104" s="49"/>
      <c r="M1104" s="49"/>
      <c r="N1104" s="49"/>
      <c r="O1104" s="49"/>
      <c r="P1104" s="49"/>
    </row>
    <row r="1105" spans="1:16" s="2" customFormat="1" ht="15.75" outlineLevel="2" x14ac:dyDescent="0.25">
      <c r="A1105" s="133"/>
      <c r="B1105" s="133"/>
      <c r="C1105" s="133"/>
      <c r="D1105" s="86" t="s">
        <v>7</v>
      </c>
      <c r="E1105" s="101">
        <v>0</v>
      </c>
      <c r="F1105" s="100">
        <v>0</v>
      </c>
      <c r="G1105" s="100">
        <v>0</v>
      </c>
      <c r="H1105" s="100">
        <v>0</v>
      </c>
      <c r="I1105" s="100">
        <v>0</v>
      </c>
      <c r="J1105" s="99">
        <f t="shared" ref="J1105:J1106" si="306">E1105+F1105+G1105+H1105+I1105</f>
        <v>0</v>
      </c>
      <c r="K1105" s="49"/>
      <c r="L1105" s="49"/>
      <c r="M1105" s="49"/>
      <c r="N1105" s="49"/>
      <c r="O1105" s="49"/>
      <c r="P1105" s="49"/>
    </row>
    <row r="1106" spans="1:16" s="2" customFormat="1" ht="15.75" outlineLevel="2" x14ac:dyDescent="0.25">
      <c r="A1106" s="133"/>
      <c r="B1106" s="133"/>
      <c r="C1106" s="133"/>
      <c r="D1106" s="86" t="s">
        <v>8</v>
      </c>
      <c r="E1106" s="101">
        <v>0</v>
      </c>
      <c r="F1106" s="100">
        <v>0</v>
      </c>
      <c r="G1106" s="100">
        <v>0</v>
      </c>
      <c r="H1106" s="100">
        <v>0</v>
      </c>
      <c r="I1106" s="100">
        <v>0</v>
      </c>
      <c r="J1106" s="99">
        <f t="shared" si="306"/>
        <v>0</v>
      </c>
      <c r="K1106" s="49"/>
      <c r="L1106" s="49"/>
      <c r="M1106" s="49"/>
      <c r="N1106" s="49"/>
      <c r="O1106" s="49"/>
      <c r="P1106" s="49"/>
    </row>
    <row r="1107" spans="1:16" s="2" customFormat="1" ht="15.75" outlineLevel="2" x14ac:dyDescent="0.25">
      <c r="A1107" s="133"/>
      <c r="B1107" s="133"/>
      <c r="C1107" s="134"/>
      <c r="D1107" s="86" t="s">
        <v>9</v>
      </c>
      <c r="E1107" s="101">
        <v>0</v>
      </c>
      <c r="F1107" s="100">
        <v>0</v>
      </c>
      <c r="G1107" s="100">
        <v>0</v>
      </c>
      <c r="H1107" s="100">
        <v>0</v>
      </c>
      <c r="I1107" s="100">
        <v>0</v>
      </c>
      <c r="J1107" s="99">
        <f>E1107+F1107+G1107+H1107+I1107</f>
        <v>0</v>
      </c>
      <c r="K1107" s="49"/>
      <c r="L1107" s="49"/>
      <c r="M1107" s="49"/>
      <c r="N1107" s="49"/>
      <c r="O1107" s="49"/>
      <c r="P1107" s="49"/>
    </row>
    <row r="1108" spans="1:16" s="2" customFormat="1" ht="15.75" outlineLevel="2" x14ac:dyDescent="0.25">
      <c r="A1108" s="133"/>
      <c r="B1108" s="133"/>
      <c r="C1108" s="132" t="s">
        <v>295</v>
      </c>
      <c r="D1108" s="86" t="s">
        <v>6</v>
      </c>
      <c r="E1108" s="100">
        <f>SUM(E1109:E1112)</f>
        <v>0</v>
      </c>
      <c r="F1108" s="100">
        <f t="shared" ref="F1108" si="307">SUM(F1109:F1112)</f>
        <v>0</v>
      </c>
      <c r="G1108" s="100">
        <f t="shared" ref="G1108" si="308">SUM(G1109:G1112)</f>
        <v>500</v>
      </c>
      <c r="H1108" s="100">
        <f t="shared" ref="H1108" si="309">SUM(H1109:H1112)</f>
        <v>500</v>
      </c>
      <c r="I1108" s="100">
        <f t="shared" ref="I1108" si="310">SUM(I1109:I1112)</f>
        <v>0</v>
      </c>
      <c r="J1108" s="100">
        <f t="shared" ref="J1108" si="311">SUM(J1109:J1112)</f>
        <v>1000</v>
      </c>
      <c r="K1108" s="49"/>
      <c r="L1108" s="49"/>
      <c r="M1108" s="49"/>
      <c r="N1108" s="49"/>
      <c r="O1108" s="49"/>
      <c r="P1108" s="49"/>
    </row>
    <row r="1109" spans="1:16" s="2" customFormat="1" ht="15.75" outlineLevel="2" x14ac:dyDescent="0.25">
      <c r="A1109" s="133"/>
      <c r="B1109" s="133"/>
      <c r="C1109" s="133"/>
      <c r="D1109" s="86" t="s">
        <v>180</v>
      </c>
      <c r="E1109" s="101">
        <v>0</v>
      </c>
      <c r="F1109" s="100">
        <f>F1229</f>
        <v>0</v>
      </c>
      <c r="G1109" s="100">
        <v>500</v>
      </c>
      <c r="H1109" s="100">
        <v>500</v>
      </c>
      <c r="I1109" s="100">
        <v>0</v>
      </c>
      <c r="J1109" s="99">
        <f>E1109+F1109+G1109+H1109+I1109</f>
        <v>1000</v>
      </c>
      <c r="K1109" s="49"/>
      <c r="L1109" s="49"/>
      <c r="M1109" s="49"/>
      <c r="N1109" s="49"/>
      <c r="O1109" s="49"/>
      <c r="P1109" s="49"/>
    </row>
    <row r="1110" spans="1:16" s="2" customFormat="1" ht="15.75" outlineLevel="2" x14ac:dyDescent="0.25">
      <c r="A1110" s="133"/>
      <c r="B1110" s="133"/>
      <c r="C1110" s="133"/>
      <c r="D1110" s="86" t="s">
        <v>7</v>
      </c>
      <c r="E1110" s="101">
        <v>0</v>
      </c>
      <c r="F1110" s="100">
        <v>0</v>
      </c>
      <c r="G1110" s="100">
        <v>0</v>
      </c>
      <c r="H1110" s="100">
        <v>0</v>
      </c>
      <c r="I1110" s="100">
        <v>0</v>
      </c>
      <c r="J1110" s="99">
        <f t="shared" ref="J1110:J1111" si="312">E1110+F1110+G1110+H1110+I1110</f>
        <v>0</v>
      </c>
      <c r="K1110" s="49"/>
      <c r="L1110" s="49"/>
      <c r="M1110" s="49"/>
      <c r="N1110" s="49"/>
      <c r="O1110" s="49"/>
      <c r="P1110" s="49"/>
    </row>
    <row r="1111" spans="1:16" s="2" customFormat="1" ht="15.75" outlineLevel="2" x14ac:dyDescent="0.25">
      <c r="A1111" s="133"/>
      <c r="B1111" s="133"/>
      <c r="C1111" s="133"/>
      <c r="D1111" s="86" t="s">
        <v>8</v>
      </c>
      <c r="E1111" s="101">
        <v>0</v>
      </c>
      <c r="F1111" s="100">
        <v>0</v>
      </c>
      <c r="G1111" s="100">
        <v>0</v>
      </c>
      <c r="H1111" s="100">
        <v>0</v>
      </c>
      <c r="I1111" s="100">
        <v>0</v>
      </c>
      <c r="J1111" s="99">
        <f t="shared" si="312"/>
        <v>0</v>
      </c>
      <c r="K1111" s="49"/>
      <c r="L1111" s="49"/>
      <c r="M1111" s="49"/>
      <c r="N1111" s="49"/>
      <c r="O1111" s="49"/>
      <c r="P1111" s="49"/>
    </row>
    <row r="1112" spans="1:16" s="2" customFormat="1" ht="15.75" outlineLevel="2" x14ac:dyDescent="0.25">
      <c r="A1112" s="133"/>
      <c r="B1112" s="133"/>
      <c r="C1112" s="134"/>
      <c r="D1112" s="86" t="s">
        <v>9</v>
      </c>
      <c r="E1112" s="101">
        <v>0</v>
      </c>
      <c r="F1112" s="100">
        <v>0</v>
      </c>
      <c r="G1112" s="100">
        <v>0</v>
      </c>
      <c r="H1112" s="100">
        <v>0</v>
      </c>
      <c r="I1112" s="100">
        <v>0</v>
      </c>
      <c r="J1112" s="99">
        <f>E1112+F1112+G1112+H1112+I1112</f>
        <v>0</v>
      </c>
      <c r="K1112" s="49"/>
      <c r="L1112" s="49"/>
      <c r="M1112" s="49"/>
      <c r="N1112" s="49"/>
      <c r="O1112" s="49"/>
      <c r="P1112" s="49"/>
    </row>
    <row r="1113" spans="1:16" s="2" customFormat="1" ht="15.75" outlineLevel="2" x14ac:dyDescent="0.25">
      <c r="A1113" s="133"/>
      <c r="B1113" s="133"/>
      <c r="C1113" s="132" t="s">
        <v>296</v>
      </c>
      <c r="D1113" s="86" t="s">
        <v>6</v>
      </c>
      <c r="E1113" s="100">
        <f>SUM(E1114:E1117)</f>
        <v>0</v>
      </c>
      <c r="F1113" s="100">
        <f>SUM(F1114:F1117)</f>
        <v>500</v>
      </c>
      <c r="G1113" s="100">
        <f t="shared" ref="G1113" si="313">SUM(G1114:G1117)</f>
        <v>500</v>
      </c>
      <c r="H1113" s="100">
        <f t="shared" ref="H1113" si="314">SUM(H1114:H1117)</f>
        <v>500</v>
      </c>
      <c r="I1113" s="100">
        <f t="shared" ref="I1113" si="315">SUM(I1114:I1117)</f>
        <v>0</v>
      </c>
      <c r="J1113" s="100">
        <f t="shared" ref="J1113" si="316">SUM(J1114:J1117)</f>
        <v>1500</v>
      </c>
      <c r="K1113" s="49"/>
      <c r="L1113" s="49"/>
      <c r="M1113" s="49"/>
      <c r="N1113" s="49"/>
      <c r="O1113" s="49"/>
      <c r="P1113" s="49"/>
    </row>
    <row r="1114" spans="1:16" s="2" customFormat="1" ht="15.75" outlineLevel="2" x14ac:dyDescent="0.25">
      <c r="A1114" s="133"/>
      <c r="B1114" s="133"/>
      <c r="C1114" s="133"/>
      <c r="D1114" s="86" t="s">
        <v>180</v>
      </c>
      <c r="E1114" s="101">
        <v>0</v>
      </c>
      <c r="F1114" s="100">
        <f>F1234</f>
        <v>500</v>
      </c>
      <c r="G1114" s="100">
        <v>500</v>
      </c>
      <c r="H1114" s="100">
        <v>500</v>
      </c>
      <c r="I1114" s="100">
        <v>0</v>
      </c>
      <c r="J1114" s="99">
        <f>E1114+F1114+G1114+H1114+I1114</f>
        <v>1500</v>
      </c>
      <c r="K1114" s="49"/>
      <c r="L1114" s="49"/>
      <c r="M1114" s="49"/>
      <c r="N1114" s="49"/>
      <c r="O1114" s="49"/>
      <c r="P1114" s="49"/>
    </row>
    <row r="1115" spans="1:16" s="2" customFormat="1" ht="15.75" outlineLevel="2" x14ac:dyDescent="0.25">
      <c r="A1115" s="133"/>
      <c r="B1115" s="133"/>
      <c r="C1115" s="133"/>
      <c r="D1115" s="86" t="s">
        <v>7</v>
      </c>
      <c r="E1115" s="101">
        <v>0</v>
      </c>
      <c r="F1115" s="100">
        <v>0</v>
      </c>
      <c r="G1115" s="100">
        <v>0</v>
      </c>
      <c r="H1115" s="100">
        <v>0</v>
      </c>
      <c r="I1115" s="100">
        <v>0</v>
      </c>
      <c r="J1115" s="99">
        <f t="shared" ref="J1115:J1116" si="317">E1115+F1115+G1115+H1115+I1115</f>
        <v>0</v>
      </c>
      <c r="K1115" s="49"/>
      <c r="L1115" s="49"/>
      <c r="M1115" s="49"/>
      <c r="N1115" s="49"/>
      <c r="O1115" s="49"/>
      <c r="P1115" s="49"/>
    </row>
    <row r="1116" spans="1:16" s="2" customFormat="1" ht="15.75" outlineLevel="2" x14ac:dyDescent="0.25">
      <c r="A1116" s="133"/>
      <c r="B1116" s="133"/>
      <c r="C1116" s="133"/>
      <c r="D1116" s="86" t="s">
        <v>8</v>
      </c>
      <c r="E1116" s="101">
        <v>0</v>
      </c>
      <c r="F1116" s="100">
        <v>0</v>
      </c>
      <c r="G1116" s="100">
        <v>0</v>
      </c>
      <c r="H1116" s="100">
        <v>0</v>
      </c>
      <c r="I1116" s="100">
        <v>0</v>
      </c>
      <c r="J1116" s="99">
        <f t="shared" si="317"/>
        <v>0</v>
      </c>
      <c r="K1116" s="49"/>
      <c r="L1116" s="49"/>
      <c r="M1116" s="49"/>
      <c r="N1116" s="49"/>
      <c r="O1116" s="49"/>
      <c r="P1116" s="49"/>
    </row>
    <row r="1117" spans="1:16" s="2" customFormat="1" ht="15.75" outlineLevel="2" x14ac:dyDescent="0.25">
      <c r="A1117" s="133"/>
      <c r="B1117" s="133"/>
      <c r="C1117" s="134"/>
      <c r="D1117" s="86" t="s">
        <v>9</v>
      </c>
      <c r="E1117" s="101">
        <v>0</v>
      </c>
      <c r="F1117" s="100">
        <v>0</v>
      </c>
      <c r="G1117" s="100">
        <v>0</v>
      </c>
      <c r="H1117" s="100">
        <v>0</v>
      </c>
      <c r="I1117" s="100">
        <v>0</v>
      </c>
      <c r="J1117" s="99">
        <f>E1117+F1117+G1117+H1117+I1117</f>
        <v>0</v>
      </c>
      <c r="K1117" s="49"/>
      <c r="L1117" s="49"/>
      <c r="M1117" s="49"/>
      <c r="N1117" s="49"/>
      <c r="O1117" s="49"/>
      <c r="P1117" s="49"/>
    </row>
    <row r="1118" spans="1:16" s="2" customFormat="1" ht="15.75" outlineLevel="2" x14ac:dyDescent="0.25">
      <c r="A1118" s="133"/>
      <c r="B1118" s="133"/>
      <c r="C1118" s="132" t="s">
        <v>297</v>
      </c>
      <c r="D1118" s="86" t="s">
        <v>6</v>
      </c>
      <c r="E1118" s="100">
        <f>SUM(E1119:E1122)</f>
        <v>0</v>
      </c>
      <c r="F1118" s="100">
        <f t="shared" ref="F1118" si="318">SUM(F1119:F1122)</f>
        <v>500</v>
      </c>
      <c r="G1118" s="100">
        <f t="shared" ref="G1118" si="319">SUM(G1119:G1122)</f>
        <v>500</v>
      </c>
      <c r="H1118" s="100">
        <f t="shared" ref="H1118" si="320">SUM(H1119:H1122)</f>
        <v>500</v>
      </c>
      <c r="I1118" s="100">
        <f t="shared" ref="I1118" si="321">SUM(I1119:I1122)</f>
        <v>0</v>
      </c>
      <c r="J1118" s="100">
        <f t="shared" ref="J1118" si="322">SUM(J1119:J1122)</f>
        <v>1500</v>
      </c>
      <c r="K1118" s="49"/>
      <c r="L1118" s="49"/>
      <c r="M1118" s="49"/>
      <c r="N1118" s="49"/>
      <c r="O1118" s="49"/>
      <c r="P1118" s="49"/>
    </row>
    <row r="1119" spans="1:16" s="2" customFormat="1" ht="15.75" outlineLevel="2" x14ac:dyDescent="0.25">
      <c r="A1119" s="133"/>
      <c r="B1119" s="133"/>
      <c r="C1119" s="133"/>
      <c r="D1119" s="86" t="s">
        <v>180</v>
      </c>
      <c r="E1119" s="101">
        <v>0</v>
      </c>
      <c r="F1119" s="100">
        <f>F1239</f>
        <v>500</v>
      </c>
      <c r="G1119" s="100">
        <v>500</v>
      </c>
      <c r="H1119" s="100">
        <v>500</v>
      </c>
      <c r="I1119" s="100">
        <v>0</v>
      </c>
      <c r="J1119" s="99">
        <f>E1119+F1119+G1119+H1119+I1119</f>
        <v>1500</v>
      </c>
      <c r="K1119" s="49"/>
      <c r="L1119" s="49"/>
      <c r="M1119" s="49"/>
      <c r="N1119" s="49"/>
      <c r="O1119" s="49"/>
      <c r="P1119" s="49"/>
    </row>
    <row r="1120" spans="1:16" s="2" customFormat="1" ht="15.75" outlineLevel="2" x14ac:dyDescent="0.25">
      <c r="A1120" s="133"/>
      <c r="B1120" s="133"/>
      <c r="C1120" s="133"/>
      <c r="D1120" s="86" t="s">
        <v>7</v>
      </c>
      <c r="E1120" s="101">
        <v>0</v>
      </c>
      <c r="F1120" s="100">
        <v>0</v>
      </c>
      <c r="G1120" s="100">
        <v>0</v>
      </c>
      <c r="H1120" s="100">
        <v>0</v>
      </c>
      <c r="I1120" s="100">
        <v>0</v>
      </c>
      <c r="J1120" s="99">
        <f t="shared" ref="J1120:J1121" si="323">E1120+F1120+G1120+H1120+I1120</f>
        <v>0</v>
      </c>
      <c r="K1120" s="49"/>
      <c r="L1120" s="49"/>
      <c r="M1120" s="49"/>
      <c r="N1120" s="49"/>
      <c r="O1120" s="49"/>
      <c r="P1120" s="49"/>
    </row>
    <row r="1121" spans="1:16" s="2" customFormat="1" ht="15.75" outlineLevel="2" x14ac:dyDescent="0.25">
      <c r="A1121" s="133"/>
      <c r="B1121" s="133"/>
      <c r="C1121" s="133"/>
      <c r="D1121" s="86" t="s">
        <v>8</v>
      </c>
      <c r="E1121" s="101">
        <v>0</v>
      </c>
      <c r="F1121" s="100">
        <v>0</v>
      </c>
      <c r="G1121" s="100">
        <v>0</v>
      </c>
      <c r="H1121" s="100">
        <v>0</v>
      </c>
      <c r="I1121" s="100">
        <v>0</v>
      </c>
      <c r="J1121" s="99">
        <f t="shared" si="323"/>
        <v>0</v>
      </c>
      <c r="K1121" s="49"/>
      <c r="L1121" s="49"/>
      <c r="M1121" s="49"/>
      <c r="N1121" s="49"/>
      <c r="O1121" s="49"/>
      <c r="P1121" s="49"/>
    </row>
    <row r="1122" spans="1:16" s="2" customFormat="1" ht="15.75" outlineLevel="2" x14ac:dyDescent="0.25">
      <c r="A1122" s="133"/>
      <c r="B1122" s="133"/>
      <c r="C1122" s="134"/>
      <c r="D1122" s="86" t="s">
        <v>9</v>
      </c>
      <c r="E1122" s="101">
        <v>0</v>
      </c>
      <c r="F1122" s="100">
        <v>0</v>
      </c>
      <c r="G1122" s="100">
        <v>0</v>
      </c>
      <c r="H1122" s="100">
        <v>0</v>
      </c>
      <c r="I1122" s="100">
        <v>0</v>
      </c>
      <c r="J1122" s="99">
        <f>E1122+F1122+G1122+H1122+I1122</f>
        <v>0</v>
      </c>
      <c r="K1122" s="49"/>
      <c r="L1122" s="49"/>
      <c r="M1122" s="49"/>
      <c r="N1122" s="49"/>
      <c r="O1122" s="49"/>
      <c r="P1122" s="49"/>
    </row>
    <row r="1123" spans="1:16" s="2" customFormat="1" ht="15.75" outlineLevel="2" x14ac:dyDescent="0.25">
      <c r="A1123" s="133"/>
      <c r="B1123" s="133"/>
      <c r="C1123" s="132" t="s">
        <v>298</v>
      </c>
      <c r="D1123" s="86" t="s">
        <v>6</v>
      </c>
      <c r="E1123" s="100">
        <f>SUM(E1124:E1127)</f>
        <v>0</v>
      </c>
      <c r="F1123" s="100">
        <f t="shared" ref="F1123" si="324">SUM(F1124:F1127)</f>
        <v>500</v>
      </c>
      <c r="G1123" s="100">
        <f t="shared" ref="G1123" si="325">SUM(G1124:G1127)</f>
        <v>500</v>
      </c>
      <c r="H1123" s="100">
        <f t="shared" ref="H1123" si="326">SUM(H1124:H1127)</f>
        <v>500</v>
      </c>
      <c r="I1123" s="100">
        <f t="shared" ref="I1123" si="327">SUM(I1124:I1127)</f>
        <v>0</v>
      </c>
      <c r="J1123" s="100">
        <f t="shared" ref="J1123" si="328">SUM(J1124:J1127)</f>
        <v>1500</v>
      </c>
      <c r="K1123" s="49"/>
      <c r="L1123" s="49"/>
      <c r="M1123" s="49"/>
      <c r="N1123" s="49"/>
      <c r="O1123" s="49"/>
      <c r="P1123" s="49"/>
    </row>
    <row r="1124" spans="1:16" s="2" customFormat="1" ht="15.75" outlineLevel="2" x14ac:dyDescent="0.25">
      <c r="A1124" s="133"/>
      <c r="B1124" s="133"/>
      <c r="C1124" s="133"/>
      <c r="D1124" s="86" t="s">
        <v>180</v>
      </c>
      <c r="E1124" s="101">
        <v>0</v>
      </c>
      <c r="F1124" s="100">
        <f>F1244</f>
        <v>500</v>
      </c>
      <c r="G1124" s="100">
        <v>500</v>
      </c>
      <c r="H1124" s="100">
        <v>500</v>
      </c>
      <c r="I1124" s="100">
        <v>0</v>
      </c>
      <c r="J1124" s="99">
        <f>E1124+F1124+G1124+H1124+I1124</f>
        <v>1500</v>
      </c>
      <c r="K1124" s="49"/>
      <c r="L1124" s="49"/>
      <c r="M1124" s="49"/>
      <c r="N1124" s="49"/>
      <c r="O1124" s="49"/>
      <c r="P1124" s="49"/>
    </row>
    <row r="1125" spans="1:16" s="2" customFormat="1" ht="15.75" outlineLevel="2" x14ac:dyDescent="0.25">
      <c r="A1125" s="133"/>
      <c r="B1125" s="133"/>
      <c r="C1125" s="133"/>
      <c r="D1125" s="86" t="s">
        <v>7</v>
      </c>
      <c r="E1125" s="101">
        <v>0</v>
      </c>
      <c r="F1125" s="100">
        <v>0</v>
      </c>
      <c r="G1125" s="100">
        <v>0</v>
      </c>
      <c r="H1125" s="100">
        <v>0</v>
      </c>
      <c r="I1125" s="100">
        <v>0</v>
      </c>
      <c r="J1125" s="99">
        <f t="shared" ref="J1125:J1126" si="329">E1125+F1125+G1125+H1125+I1125</f>
        <v>0</v>
      </c>
      <c r="K1125" s="49"/>
      <c r="L1125" s="49"/>
      <c r="M1125" s="49"/>
      <c r="N1125" s="49"/>
      <c r="O1125" s="49"/>
      <c r="P1125" s="49"/>
    </row>
    <row r="1126" spans="1:16" s="2" customFormat="1" ht="15.75" outlineLevel="2" x14ac:dyDescent="0.25">
      <c r="A1126" s="133"/>
      <c r="B1126" s="133"/>
      <c r="C1126" s="133"/>
      <c r="D1126" s="86" t="s">
        <v>8</v>
      </c>
      <c r="E1126" s="101">
        <v>0</v>
      </c>
      <c r="F1126" s="100">
        <v>0</v>
      </c>
      <c r="G1126" s="100">
        <v>0</v>
      </c>
      <c r="H1126" s="100">
        <v>0</v>
      </c>
      <c r="I1126" s="100">
        <v>0</v>
      </c>
      <c r="J1126" s="99">
        <f t="shared" si="329"/>
        <v>0</v>
      </c>
      <c r="K1126" s="49"/>
      <c r="L1126" s="49"/>
      <c r="M1126" s="49"/>
      <c r="N1126" s="49"/>
      <c r="O1126" s="49"/>
      <c r="P1126" s="49"/>
    </row>
    <row r="1127" spans="1:16" s="2" customFormat="1" ht="15.75" outlineLevel="2" x14ac:dyDescent="0.25">
      <c r="A1127" s="133"/>
      <c r="B1127" s="133"/>
      <c r="C1127" s="134"/>
      <c r="D1127" s="86" t="s">
        <v>9</v>
      </c>
      <c r="E1127" s="101">
        <v>0</v>
      </c>
      <c r="F1127" s="100">
        <v>0</v>
      </c>
      <c r="G1127" s="100">
        <v>0</v>
      </c>
      <c r="H1127" s="100">
        <v>0</v>
      </c>
      <c r="I1127" s="100">
        <v>0</v>
      </c>
      <c r="J1127" s="99">
        <f>E1127+F1127+G1127+H1127+I1127</f>
        <v>0</v>
      </c>
      <c r="K1127" s="49"/>
      <c r="L1127" s="49"/>
      <c r="M1127" s="49"/>
      <c r="N1127" s="49"/>
      <c r="O1127" s="49"/>
      <c r="P1127" s="49"/>
    </row>
    <row r="1128" spans="1:16" s="2" customFormat="1" ht="15.75" outlineLevel="2" x14ac:dyDescent="0.25">
      <c r="A1128" s="133"/>
      <c r="B1128" s="133"/>
      <c r="C1128" s="132" t="s">
        <v>299</v>
      </c>
      <c r="D1128" s="86" t="s">
        <v>6</v>
      </c>
      <c r="E1128" s="100">
        <f>SUM(E1129:E1132)</f>
        <v>0</v>
      </c>
      <c r="F1128" s="100">
        <f t="shared" ref="F1128" si="330">SUM(F1129:F1132)</f>
        <v>0</v>
      </c>
      <c r="G1128" s="100">
        <f t="shared" ref="G1128" si="331">SUM(G1129:G1132)</f>
        <v>500</v>
      </c>
      <c r="H1128" s="100">
        <f t="shared" ref="H1128" si="332">SUM(H1129:H1132)</f>
        <v>500</v>
      </c>
      <c r="I1128" s="100">
        <f t="shared" ref="I1128" si="333">SUM(I1129:I1132)</f>
        <v>0</v>
      </c>
      <c r="J1128" s="100">
        <f t="shared" ref="J1128" si="334">SUM(J1129:J1132)</f>
        <v>1000</v>
      </c>
      <c r="K1128" s="49"/>
      <c r="L1128" s="49"/>
      <c r="M1128" s="49"/>
      <c r="N1128" s="49"/>
      <c r="O1128" s="49"/>
      <c r="P1128" s="49"/>
    </row>
    <row r="1129" spans="1:16" s="2" customFormat="1" ht="15.75" outlineLevel="2" x14ac:dyDescent="0.25">
      <c r="A1129" s="133"/>
      <c r="B1129" s="133"/>
      <c r="C1129" s="133"/>
      <c r="D1129" s="86" t="s">
        <v>180</v>
      </c>
      <c r="E1129" s="101">
        <v>0</v>
      </c>
      <c r="F1129" s="100">
        <f>F1249</f>
        <v>0</v>
      </c>
      <c r="G1129" s="100">
        <v>500</v>
      </c>
      <c r="H1129" s="100">
        <v>500</v>
      </c>
      <c r="I1129" s="100">
        <v>0</v>
      </c>
      <c r="J1129" s="99">
        <f>E1129+F1129+G1129+H1129+I1129</f>
        <v>1000</v>
      </c>
      <c r="K1129" s="49"/>
      <c r="L1129" s="49"/>
      <c r="M1129" s="49"/>
      <c r="N1129" s="49"/>
      <c r="O1129" s="49"/>
      <c r="P1129" s="49"/>
    </row>
    <row r="1130" spans="1:16" s="2" customFormat="1" ht="15.75" outlineLevel="2" x14ac:dyDescent="0.25">
      <c r="A1130" s="133"/>
      <c r="B1130" s="133"/>
      <c r="C1130" s="133"/>
      <c r="D1130" s="86" t="s">
        <v>7</v>
      </c>
      <c r="E1130" s="101">
        <v>0</v>
      </c>
      <c r="F1130" s="100">
        <v>0</v>
      </c>
      <c r="G1130" s="100">
        <v>0</v>
      </c>
      <c r="H1130" s="100">
        <v>0</v>
      </c>
      <c r="I1130" s="100">
        <v>0</v>
      </c>
      <c r="J1130" s="99">
        <f t="shared" ref="J1130:J1131" si="335">E1130+F1130+G1130+H1130+I1130</f>
        <v>0</v>
      </c>
      <c r="K1130" s="49"/>
      <c r="L1130" s="49"/>
      <c r="M1130" s="49"/>
      <c r="N1130" s="49"/>
      <c r="O1130" s="49"/>
      <c r="P1130" s="49"/>
    </row>
    <row r="1131" spans="1:16" s="2" customFormat="1" ht="15.75" outlineLevel="2" x14ac:dyDescent="0.25">
      <c r="A1131" s="133"/>
      <c r="B1131" s="133"/>
      <c r="C1131" s="133"/>
      <c r="D1131" s="86" t="s">
        <v>8</v>
      </c>
      <c r="E1131" s="101">
        <v>0</v>
      </c>
      <c r="F1131" s="100">
        <v>0</v>
      </c>
      <c r="G1131" s="100">
        <v>0</v>
      </c>
      <c r="H1131" s="100">
        <v>0</v>
      </c>
      <c r="I1131" s="100">
        <v>0</v>
      </c>
      <c r="J1131" s="99">
        <f t="shared" si="335"/>
        <v>0</v>
      </c>
      <c r="K1131" s="49"/>
      <c r="L1131" s="49"/>
      <c r="M1131" s="49"/>
      <c r="N1131" s="49"/>
      <c r="O1131" s="49"/>
      <c r="P1131" s="49"/>
    </row>
    <row r="1132" spans="1:16" s="2" customFormat="1" ht="15.75" outlineLevel="2" x14ac:dyDescent="0.25">
      <c r="A1132" s="133"/>
      <c r="B1132" s="133"/>
      <c r="C1132" s="134"/>
      <c r="D1132" s="86" t="s">
        <v>9</v>
      </c>
      <c r="E1132" s="101">
        <v>0</v>
      </c>
      <c r="F1132" s="100">
        <v>0</v>
      </c>
      <c r="G1132" s="100">
        <v>0</v>
      </c>
      <c r="H1132" s="100">
        <v>0</v>
      </c>
      <c r="I1132" s="100">
        <v>0</v>
      </c>
      <c r="J1132" s="99">
        <f t="shared" ref="J1132:J1138" si="336">E1132+F1132+G1132+H1132+I1132</f>
        <v>0</v>
      </c>
      <c r="K1132" s="49"/>
      <c r="L1132" s="49"/>
      <c r="M1132" s="49"/>
      <c r="N1132" s="49"/>
      <c r="O1132" s="49"/>
      <c r="P1132" s="49"/>
    </row>
    <row r="1133" spans="1:16" s="2" customFormat="1" ht="15.75" outlineLevel="2" x14ac:dyDescent="0.25">
      <c r="A1133" s="133"/>
      <c r="B1133" s="133"/>
      <c r="C1133" s="132" t="s">
        <v>225</v>
      </c>
      <c r="D1133" s="86" t="s">
        <v>6</v>
      </c>
      <c r="E1133" s="99">
        <f>SUM(E1134:E1137)</f>
        <v>7969.6092700000008</v>
      </c>
      <c r="F1133" s="99">
        <f>SUM(F1134:F1137)</f>
        <v>8576.4870599999995</v>
      </c>
      <c r="G1133" s="99">
        <f>SUM(G1134:G1137)</f>
        <v>4508.7159000000001</v>
      </c>
      <c r="H1133" s="99">
        <f>SUM(H1134:H1137)</f>
        <v>4508.7159000000001</v>
      </c>
      <c r="I1133" s="99">
        <f>SUM(I1134:I1137)</f>
        <v>0</v>
      </c>
      <c r="J1133" s="99">
        <f t="shared" si="336"/>
        <v>25563.528129999999</v>
      </c>
      <c r="K1133" s="49"/>
      <c r="L1133" s="49"/>
      <c r="M1133" s="49"/>
      <c r="N1133" s="49"/>
      <c r="O1133" s="49"/>
      <c r="P1133" s="49"/>
    </row>
    <row r="1134" spans="1:16" s="2" customFormat="1" ht="15.75" outlineLevel="2" x14ac:dyDescent="0.25">
      <c r="A1134" s="133"/>
      <c r="B1134" s="133"/>
      <c r="C1134" s="133"/>
      <c r="D1134" s="86" t="s">
        <v>180</v>
      </c>
      <c r="E1134" s="99">
        <f>E1079+E1084+E1089+E1094</f>
        <v>7969.6092700000008</v>
      </c>
      <c r="F1134" s="99">
        <f>F1079+F1084+F1089+F1094+F1099+F1104+F1109+F1114+F1119+F1124+F1129</f>
        <v>8576.4870599999995</v>
      </c>
      <c r="G1134" s="99">
        <f t="shared" ref="G1134:I1134" si="337">G1079+G1084+G1089+G1094+G1099+G1104+G1109+G1114+G1119+G1124+G1129</f>
        <v>4508.7159000000001</v>
      </c>
      <c r="H1134" s="99">
        <f t="shared" si="337"/>
        <v>4508.7159000000001</v>
      </c>
      <c r="I1134" s="99">
        <f t="shared" si="337"/>
        <v>0</v>
      </c>
      <c r="J1134" s="99">
        <f t="shared" si="336"/>
        <v>25563.528129999999</v>
      </c>
      <c r="K1134" s="49"/>
      <c r="L1134" s="49"/>
      <c r="M1134" s="49"/>
      <c r="N1134" s="49"/>
      <c r="O1134" s="49"/>
      <c r="P1134" s="49"/>
    </row>
    <row r="1135" spans="1:16" s="2" customFormat="1" ht="15.75" outlineLevel="2" x14ac:dyDescent="0.25">
      <c r="A1135" s="133"/>
      <c r="B1135" s="133"/>
      <c r="C1135" s="133"/>
      <c r="D1135" s="86" t="s">
        <v>7</v>
      </c>
      <c r="E1135" s="99">
        <f>E1080+E1085+E1090+E1095</f>
        <v>0</v>
      </c>
      <c r="F1135" s="99">
        <f t="shared" ref="F1135:I1137" si="338">F1080+F1085+F1090+F1095</f>
        <v>0</v>
      </c>
      <c r="G1135" s="99">
        <f t="shared" si="338"/>
        <v>0</v>
      </c>
      <c r="H1135" s="99">
        <f t="shared" si="338"/>
        <v>0</v>
      </c>
      <c r="I1135" s="99">
        <f t="shared" si="338"/>
        <v>0</v>
      </c>
      <c r="J1135" s="99">
        <f t="shared" si="336"/>
        <v>0</v>
      </c>
      <c r="K1135" s="49"/>
      <c r="L1135" s="49"/>
      <c r="M1135" s="49"/>
      <c r="N1135" s="49"/>
      <c r="O1135" s="49"/>
      <c r="P1135" s="49"/>
    </row>
    <row r="1136" spans="1:16" s="2" customFormat="1" ht="15.75" outlineLevel="2" x14ac:dyDescent="0.25">
      <c r="A1136" s="133"/>
      <c r="B1136" s="133"/>
      <c r="C1136" s="133"/>
      <c r="D1136" s="86" t="s">
        <v>8</v>
      </c>
      <c r="E1136" s="99">
        <f>E1081+E1086+E1091+E1096</f>
        <v>0</v>
      </c>
      <c r="F1136" s="99">
        <f t="shared" si="338"/>
        <v>0</v>
      </c>
      <c r="G1136" s="99">
        <f t="shared" si="338"/>
        <v>0</v>
      </c>
      <c r="H1136" s="99">
        <f t="shared" si="338"/>
        <v>0</v>
      </c>
      <c r="I1136" s="99">
        <f t="shared" si="338"/>
        <v>0</v>
      </c>
      <c r="J1136" s="99">
        <f t="shared" si="336"/>
        <v>0</v>
      </c>
      <c r="K1136" s="49"/>
      <c r="L1136" s="49"/>
      <c r="M1136" s="49"/>
      <c r="N1136" s="49"/>
      <c r="O1136" s="49"/>
      <c r="P1136" s="49"/>
    </row>
    <row r="1137" spans="1:16" s="2" customFormat="1" ht="15.75" outlineLevel="2" x14ac:dyDescent="0.25">
      <c r="A1137" s="134"/>
      <c r="B1137" s="134"/>
      <c r="C1137" s="134"/>
      <c r="D1137" s="86" t="s">
        <v>9</v>
      </c>
      <c r="E1137" s="99">
        <f>E1082+E1087+E1092+E1097</f>
        <v>0</v>
      </c>
      <c r="F1137" s="99">
        <f t="shared" si="338"/>
        <v>0</v>
      </c>
      <c r="G1137" s="99">
        <f t="shared" si="338"/>
        <v>0</v>
      </c>
      <c r="H1137" s="99">
        <f t="shared" si="338"/>
        <v>0</v>
      </c>
      <c r="I1137" s="99">
        <f t="shared" si="338"/>
        <v>0</v>
      </c>
      <c r="J1137" s="99">
        <f t="shared" si="336"/>
        <v>0</v>
      </c>
      <c r="K1137" s="49"/>
      <c r="L1137" s="49"/>
      <c r="M1137" s="49"/>
      <c r="N1137" s="49"/>
      <c r="O1137" s="49"/>
      <c r="P1137" s="49"/>
    </row>
    <row r="1138" spans="1:16" ht="15.75" customHeight="1" outlineLevel="2" x14ac:dyDescent="0.25">
      <c r="A1138" s="148" t="s">
        <v>202</v>
      </c>
      <c r="B1138" s="132" t="s">
        <v>206</v>
      </c>
      <c r="C1138" s="132" t="s">
        <v>201</v>
      </c>
      <c r="D1138" s="86" t="s">
        <v>6</v>
      </c>
      <c r="E1138" s="100">
        <f>SUM(E1139:E1142)</f>
        <v>42.787799999999997</v>
      </c>
      <c r="F1138" s="100">
        <f>SUM(F1139:F1142)</f>
        <v>0</v>
      </c>
      <c r="G1138" s="100">
        <f>SUM(G1139:G1142)</f>
        <v>0</v>
      </c>
      <c r="H1138" s="100">
        <f>SUM(H1139:H1142)</f>
        <v>0</v>
      </c>
      <c r="I1138" s="100">
        <f>SUM(I1139:I1142)</f>
        <v>0</v>
      </c>
      <c r="J1138" s="99">
        <f t="shared" si="336"/>
        <v>42.787799999999997</v>
      </c>
      <c r="K1138" s="53"/>
      <c r="L1138" s="57"/>
      <c r="M1138" s="57"/>
      <c r="N1138" s="57"/>
      <c r="O1138" s="57"/>
      <c r="P1138" s="57"/>
    </row>
    <row r="1139" spans="1:16" ht="15.75" customHeight="1" outlineLevel="2" x14ac:dyDescent="0.25">
      <c r="A1139" s="149"/>
      <c r="B1139" s="136"/>
      <c r="C1139" s="136"/>
      <c r="D1139" s="86" t="s">
        <v>180</v>
      </c>
      <c r="E1139" s="102">
        <v>42.787799999999997</v>
      </c>
      <c r="F1139" s="99">
        <v>0</v>
      </c>
      <c r="G1139" s="99">
        <v>0</v>
      </c>
      <c r="H1139" s="102">
        <v>0</v>
      </c>
      <c r="I1139" s="102">
        <v>0</v>
      </c>
      <c r="J1139" s="99">
        <f t="shared" ref="J1139:J1182" si="339">E1139+F1139+G1139+H1139+I1139</f>
        <v>42.787799999999997</v>
      </c>
      <c r="K1139" s="53"/>
      <c r="L1139" s="57"/>
      <c r="M1139" s="57"/>
      <c r="N1139" s="57"/>
      <c r="O1139" s="57"/>
      <c r="P1139" s="57"/>
    </row>
    <row r="1140" spans="1:16" ht="15.75" outlineLevel="2" x14ac:dyDescent="0.25">
      <c r="A1140" s="149"/>
      <c r="B1140" s="136"/>
      <c r="C1140" s="136"/>
      <c r="D1140" s="86" t="s">
        <v>7</v>
      </c>
      <c r="E1140" s="102">
        <v>0</v>
      </c>
      <c r="F1140" s="99">
        <v>0</v>
      </c>
      <c r="G1140" s="99">
        <v>0</v>
      </c>
      <c r="H1140" s="102">
        <v>0</v>
      </c>
      <c r="I1140" s="102">
        <v>0</v>
      </c>
      <c r="J1140" s="99">
        <f t="shared" si="339"/>
        <v>0</v>
      </c>
      <c r="K1140" s="53"/>
      <c r="L1140" s="57"/>
      <c r="M1140" s="57"/>
      <c r="N1140" s="57"/>
      <c r="O1140" s="57"/>
      <c r="P1140" s="57"/>
    </row>
    <row r="1141" spans="1:16" ht="15.75" outlineLevel="2" x14ac:dyDescent="0.25">
      <c r="A1141" s="149"/>
      <c r="B1141" s="136"/>
      <c r="C1141" s="136"/>
      <c r="D1141" s="86" t="s">
        <v>8</v>
      </c>
      <c r="E1141" s="102">
        <v>0</v>
      </c>
      <c r="F1141" s="99">
        <v>0</v>
      </c>
      <c r="G1141" s="99">
        <v>0</v>
      </c>
      <c r="H1141" s="102">
        <v>0</v>
      </c>
      <c r="I1141" s="102">
        <v>0</v>
      </c>
      <c r="J1141" s="99">
        <f t="shared" si="339"/>
        <v>0</v>
      </c>
      <c r="K1141" s="53"/>
      <c r="L1141" s="57"/>
      <c r="M1141" s="57"/>
      <c r="N1141" s="57"/>
      <c r="O1141" s="57"/>
      <c r="P1141" s="57"/>
    </row>
    <row r="1142" spans="1:16" ht="15.75" outlineLevel="2" x14ac:dyDescent="0.25">
      <c r="A1142" s="162"/>
      <c r="B1142" s="137"/>
      <c r="C1142" s="137"/>
      <c r="D1142" s="86" t="s">
        <v>9</v>
      </c>
      <c r="E1142" s="102">
        <v>0</v>
      </c>
      <c r="F1142" s="99">
        <v>0</v>
      </c>
      <c r="G1142" s="99">
        <v>0</v>
      </c>
      <c r="H1142" s="102">
        <v>0</v>
      </c>
      <c r="I1142" s="102">
        <v>0</v>
      </c>
      <c r="J1142" s="99">
        <f t="shared" si="339"/>
        <v>0</v>
      </c>
      <c r="K1142" s="53"/>
      <c r="L1142" s="57"/>
      <c r="M1142" s="57"/>
      <c r="N1142" s="57"/>
      <c r="O1142" s="57"/>
      <c r="P1142" s="57"/>
    </row>
    <row r="1143" spans="1:16" ht="15.75" outlineLevel="2" x14ac:dyDescent="0.25">
      <c r="A1143" s="148" t="s">
        <v>203</v>
      </c>
      <c r="B1143" s="132" t="s">
        <v>204</v>
      </c>
      <c r="C1143" s="132" t="s">
        <v>201</v>
      </c>
      <c r="D1143" s="86" t="s">
        <v>6</v>
      </c>
      <c r="E1143" s="100">
        <f>SUM(E1144:E1147)</f>
        <v>5289.0540300000002</v>
      </c>
      <c r="F1143" s="100">
        <f>SUM(F1144:F1147)</f>
        <v>0</v>
      </c>
      <c r="G1143" s="100">
        <f>SUM(G1144:G1147)</f>
        <v>0</v>
      </c>
      <c r="H1143" s="100">
        <f>SUM(H1144:H1147)</f>
        <v>0</v>
      </c>
      <c r="I1143" s="100">
        <f>SUM(I1144:I1147)</f>
        <v>0</v>
      </c>
      <c r="J1143" s="99">
        <f t="shared" si="339"/>
        <v>5289.0540300000002</v>
      </c>
      <c r="K1143" s="53"/>
      <c r="L1143" s="57"/>
      <c r="M1143" s="57"/>
      <c r="N1143" s="57"/>
      <c r="O1143" s="57"/>
      <c r="P1143" s="57"/>
    </row>
    <row r="1144" spans="1:16" ht="15.75" outlineLevel="2" x14ac:dyDescent="0.25">
      <c r="A1144" s="149"/>
      <c r="B1144" s="136"/>
      <c r="C1144" s="136"/>
      <c r="D1144" s="86" t="s">
        <v>180</v>
      </c>
      <c r="E1144" s="102">
        <v>5289.0540300000002</v>
      </c>
      <c r="F1144" s="99">
        <v>0</v>
      </c>
      <c r="G1144" s="99">
        <v>0</v>
      </c>
      <c r="H1144" s="102">
        <v>0</v>
      </c>
      <c r="I1144" s="102">
        <v>0</v>
      </c>
      <c r="J1144" s="99">
        <f t="shared" si="339"/>
        <v>5289.0540300000002</v>
      </c>
      <c r="K1144" s="53"/>
      <c r="L1144" s="57"/>
      <c r="M1144" s="57"/>
      <c r="N1144" s="57"/>
      <c r="O1144" s="57"/>
      <c r="P1144" s="57"/>
    </row>
    <row r="1145" spans="1:16" ht="15.75" outlineLevel="2" x14ac:dyDescent="0.25">
      <c r="A1145" s="150"/>
      <c r="B1145" s="136"/>
      <c r="C1145" s="136"/>
      <c r="D1145" s="86" t="s">
        <v>7</v>
      </c>
      <c r="E1145" s="102">
        <v>0</v>
      </c>
      <c r="F1145" s="99">
        <v>0</v>
      </c>
      <c r="G1145" s="99">
        <v>0</v>
      </c>
      <c r="H1145" s="102">
        <v>0</v>
      </c>
      <c r="I1145" s="102">
        <v>0</v>
      </c>
      <c r="J1145" s="99">
        <f t="shared" si="339"/>
        <v>0</v>
      </c>
      <c r="K1145" s="53"/>
      <c r="L1145" s="57"/>
      <c r="M1145" s="57"/>
      <c r="N1145" s="57"/>
      <c r="O1145" s="57"/>
      <c r="P1145" s="57"/>
    </row>
    <row r="1146" spans="1:16" ht="15.75" outlineLevel="2" x14ac:dyDescent="0.25">
      <c r="A1146" s="150"/>
      <c r="B1146" s="136"/>
      <c r="C1146" s="136"/>
      <c r="D1146" s="86" t="s">
        <v>8</v>
      </c>
      <c r="E1146" s="102">
        <v>0</v>
      </c>
      <c r="F1146" s="99">
        <v>0</v>
      </c>
      <c r="G1146" s="99">
        <v>0</v>
      </c>
      <c r="H1146" s="102">
        <v>0</v>
      </c>
      <c r="I1146" s="102">
        <v>0</v>
      </c>
      <c r="J1146" s="99">
        <f t="shared" si="339"/>
        <v>0</v>
      </c>
      <c r="K1146" s="53"/>
      <c r="L1146" s="57"/>
      <c r="M1146" s="57"/>
      <c r="N1146" s="57"/>
      <c r="O1146" s="57"/>
      <c r="P1146" s="57"/>
    </row>
    <row r="1147" spans="1:16" ht="15.75" outlineLevel="2" x14ac:dyDescent="0.25">
      <c r="A1147" s="151"/>
      <c r="B1147" s="137"/>
      <c r="C1147" s="137"/>
      <c r="D1147" s="86" t="s">
        <v>9</v>
      </c>
      <c r="E1147" s="102">
        <v>0</v>
      </c>
      <c r="F1147" s="99">
        <v>0</v>
      </c>
      <c r="G1147" s="99">
        <v>0</v>
      </c>
      <c r="H1147" s="102">
        <v>0</v>
      </c>
      <c r="I1147" s="102">
        <v>0</v>
      </c>
      <c r="J1147" s="99">
        <f t="shared" si="339"/>
        <v>0</v>
      </c>
      <c r="K1147" s="53"/>
      <c r="L1147" s="57"/>
      <c r="M1147" s="57"/>
      <c r="N1147" s="57"/>
      <c r="O1147" s="57"/>
      <c r="P1147" s="57"/>
    </row>
    <row r="1148" spans="1:16" ht="15.75" outlineLevel="2" x14ac:dyDescent="0.25">
      <c r="A1148" s="148" t="s">
        <v>205</v>
      </c>
      <c r="B1148" s="132" t="s">
        <v>271</v>
      </c>
      <c r="C1148" s="132" t="s">
        <v>201</v>
      </c>
      <c r="D1148" s="86" t="s">
        <v>6</v>
      </c>
      <c r="E1148" s="100">
        <f>SUM(E1149:E1152)</f>
        <v>220</v>
      </c>
      <c r="F1148" s="100">
        <f>SUM(F1149:F1152)</f>
        <v>0</v>
      </c>
      <c r="G1148" s="100">
        <f>SUM(G1149:G1152)</f>
        <v>0</v>
      </c>
      <c r="H1148" s="100">
        <f>SUM(H1149:H1152)</f>
        <v>0</v>
      </c>
      <c r="I1148" s="100">
        <f>SUM(I1149:I1152)</f>
        <v>0</v>
      </c>
      <c r="J1148" s="99">
        <f t="shared" si="339"/>
        <v>220</v>
      </c>
      <c r="K1148" s="53"/>
      <c r="L1148" s="57"/>
      <c r="M1148" s="57"/>
      <c r="N1148" s="57"/>
      <c r="O1148" s="57"/>
      <c r="P1148" s="57"/>
    </row>
    <row r="1149" spans="1:16" ht="15.75" outlineLevel="2" x14ac:dyDescent="0.25">
      <c r="A1149" s="149"/>
      <c r="B1149" s="136"/>
      <c r="C1149" s="136"/>
      <c r="D1149" s="86" t="s">
        <v>180</v>
      </c>
      <c r="E1149" s="102">
        <v>220</v>
      </c>
      <c r="F1149" s="99">
        <v>0</v>
      </c>
      <c r="G1149" s="99">
        <v>0</v>
      </c>
      <c r="H1149" s="102">
        <v>0</v>
      </c>
      <c r="I1149" s="102">
        <v>0</v>
      </c>
      <c r="J1149" s="99">
        <f t="shared" si="339"/>
        <v>220</v>
      </c>
      <c r="K1149" s="53"/>
      <c r="L1149" s="57"/>
      <c r="M1149" s="57"/>
      <c r="N1149" s="57"/>
      <c r="O1149" s="57"/>
      <c r="P1149" s="57"/>
    </row>
    <row r="1150" spans="1:16" ht="15.75" outlineLevel="2" x14ac:dyDescent="0.25">
      <c r="A1150" s="150"/>
      <c r="B1150" s="136"/>
      <c r="C1150" s="136"/>
      <c r="D1150" s="86" t="s">
        <v>7</v>
      </c>
      <c r="E1150" s="102">
        <v>0</v>
      </c>
      <c r="F1150" s="99">
        <v>0</v>
      </c>
      <c r="G1150" s="99">
        <v>0</v>
      </c>
      <c r="H1150" s="102">
        <v>0</v>
      </c>
      <c r="I1150" s="102">
        <v>0</v>
      </c>
      <c r="J1150" s="99">
        <f t="shared" si="339"/>
        <v>0</v>
      </c>
      <c r="K1150" s="53"/>
      <c r="L1150" s="57"/>
      <c r="M1150" s="57"/>
      <c r="N1150" s="57"/>
      <c r="O1150" s="57"/>
      <c r="P1150" s="57"/>
    </row>
    <row r="1151" spans="1:16" ht="15.75" outlineLevel="2" x14ac:dyDescent="0.25">
      <c r="A1151" s="150"/>
      <c r="B1151" s="136"/>
      <c r="C1151" s="136"/>
      <c r="D1151" s="86" t="s">
        <v>8</v>
      </c>
      <c r="E1151" s="102">
        <v>0</v>
      </c>
      <c r="F1151" s="99">
        <v>0</v>
      </c>
      <c r="G1151" s="99">
        <v>0</v>
      </c>
      <c r="H1151" s="102">
        <v>0</v>
      </c>
      <c r="I1151" s="102">
        <v>0</v>
      </c>
      <c r="J1151" s="99">
        <f t="shared" si="339"/>
        <v>0</v>
      </c>
      <c r="K1151" s="53"/>
      <c r="L1151" s="57"/>
      <c r="M1151" s="57"/>
      <c r="N1151" s="57"/>
      <c r="O1151" s="57"/>
      <c r="P1151" s="57"/>
    </row>
    <row r="1152" spans="1:16" ht="64.5" customHeight="1" outlineLevel="2" x14ac:dyDescent="0.25">
      <c r="A1152" s="151"/>
      <c r="B1152" s="137"/>
      <c r="C1152" s="137"/>
      <c r="D1152" s="86" t="s">
        <v>9</v>
      </c>
      <c r="E1152" s="102">
        <v>0</v>
      </c>
      <c r="F1152" s="99">
        <v>0</v>
      </c>
      <c r="G1152" s="99">
        <v>0</v>
      </c>
      <c r="H1152" s="102">
        <v>0</v>
      </c>
      <c r="I1152" s="102">
        <v>0</v>
      </c>
      <c r="J1152" s="99">
        <f t="shared" si="339"/>
        <v>0</v>
      </c>
      <c r="K1152" s="53"/>
      <c r="L1152" s="57"/>
      <c r="M1152" s="57"/>
      <c r="N1152" s="57"/>
      <c r="O1152" s="57"/>
      <c r="P1152" s="57"/>
    </row>
    <row r="1153" spans="1:16" ht="15.75" outlineLevel="2" x14ac:dyDescent="0.25">
      <c r="A1153" s="148" t="s">
        <v>256</v>
      </c>
      <c r="B1153" s="143" t="s">
        <v>323</v>
      </c>
      <c r="C1153" s="132" t="s">
        <v>201</v>
      </c>
      <c r="D1153" s="86" t="s">
        <v>6</v>
      </c>
      <c r="E1153" s="100">
        <v>50</v>
      </c>
      <c r="F1153" s="100">
        <f>SUM(F1154:F1157)</f>
        <v>0</v>
      </c>
      <c r="G1153" s="100">
        <f>SUM(G1154:G1157)</f>
        <v>0</v>
      </c>
      <c r="H1153" s="100">
        <f>SUM(H1154:H1157)</f>
        <v>0</v>
      </c>
      <c r="I1153" s="100">
        <f>SUM(I1154:I1157)</f>
        <v>0</v>
      </c>
      <c r="J1153" s="99">
        <f t="shared" si="339"/>
        <v>50</v>
      </c>
      <c r="K1153" s="53"/>
      <c r="L1153" s="57"/>
      <c r="M1153" s="57"/>
      <c r="N1153" s="57"/>
      <c r="O1153" s="57"/>
      <c r="P1153" s="57"/>
    </row>
    <row r="1154" spans="1:16" ht="15.75" outlineLevel="2" x14ac:dyDescent="0.25">
      <c r="A1154" s="150"/>
      <c r="B1154" s="144"/>
      <c r="C1154" s="136"/>
      <c r="D1154" s="86" t="s">
        <v>180</v>
      </c>
      <c r="E1154" s="102">
        <v>50</v>
      </c>
      <c r="F1154" s="99">
        <v>0</v>
      </c>
      <c r="G1154" s="99">
        <v>0</v>
      </c>
      <c r="H1154" s="102">
        <v>0</v>
      </c>
      <c r="I1154" s="102">
        <v>0</v>
      </c>
      <c r="J1154" s="99">
        <f t="shared" si="339"/>
        <v>50</v>
      </c>
      <c r="K1154" s="53"/>
      <c r="L1154" s="57"/>
      <c r="M1154" s="57"/>
      <c r="N1154" s="57"/>
      <c r="O1154" s="57"/>
      <c r="P1154" s="57"/>
    </row>
    <row r="1155" spans="1:16" ht="15.75" outlineLevel="2" x14ac:dyDescent="0.25">
      <c r="A1155" s="150"/>
      <c r="B1155" s="144"/>
      <c r="C1155" s="136"/>
      <c r="D1155" s="86" t="s">
        <v>7</v>
      </c>
      <c r="E1155" s="102">
        <v>0</v>
      </c>
      <c r="F1155" s="99">
        <v>0</v>
      </c>
      <c r="G1155" s="99">
        <v>0</v>
      </c>
      <c r="H1155" s="102">
        <v>0</v>
      </c>
      <c r="I1155" s="102">
        <v>0</v>
      </c>
      <c r="J1155" s="99">
        <f t="shared" si="339"/>
        <v>0</v>
      </c>
      <c r="K1155" s="53"/>
      <c r="L1155" s="57"/>
      <c r="M1155" s="57"/>
      <c r="N1155" s="57"/>
      <c r="O1155" s="57"/>
      <c r="P1155" s="57"/>
    </row>
    <row r="1156" spans="1:16" ht="15.75" outlineLevel="2" x14ac:dyDescent="0.25">
      <c r="A1156" s="150"/>
      <c r="B1156" s="144"/>
      <c r="C1156" s="136"/>
      <c r="D1156" s="86" t="s">
        <v>8</v>
      </c>
      <c r="E1156" s="102">
        <v>0</v>
      </c>
      <c r="F1156" s="99">
        <v>0</v>
      </c>
      <c r="G1156" s="99">
        <v>0</v>
      </c>
      <c r="H1156" s="102">
        <v>0</v>
      </c>
      <c r="I1156" s="102">
        <v>0</v>
      </c>
      <c r="J1156" s="99">
        <f t="shared" si="339"/>
        <v>0</v>
      </c>
      <c r="K1156" s="53"/>
      <c r="L1156" s="57"/>
      <c r="M1156" s="57"/>
      <c r="N1156" s="57"/>
      <c r="O1156" s="57"/>
      <c r="P1156" s="57"/>
    </row>
    <row r="1157" spans="1:16" ht="58.5" customHeight="1" outlineLevel="2" x14ac:dyDescent="0.25">
      <c r="A1157" s="151"/>
      <c r="B1157" s="145"/>
      <c r="C1157" s="137"/>
      <c r="D1157" s="86" t="s">
        <v>9</v>
      </c>
      <c r="E1157" s="102">
        <v>0</v>
      </c>
      <c r="F1157" s="99">
        <v>0</v>
      </c>
      <c r="G1157" s="99">
        <v>0</v>
      </c>
      <c r="H1157" s="102">
        <v>0</v>
      </c>
      <c r="I1157" s="102">
        <v>0</v>
      </c>
      <c r="J1157" s="99">
        <f t="shared" si="339"/>
        <v>0</v>
      </c>
      <c r="K1157" s="53"/>
      <c r="L1157" s="57"/>
      <c r="M1157" s="57"/>
      <c r="N1157" s="57"/>
      <c r="O1157" s="57"/>
      <c r="P1157" s="57"/>
    </row>
    <row r="1158" spans="1:16" ht="15.75" outlineLevel="2" x14ac:dyDescent="0.25">
      <c r="A1158" s="148" t="s">
        <v>270</v>
      </c>
      <c r="B1158" s="132" t="s">
        <v>279</v>
      </c>
      <c r="C1158" s="132" t="s">
        <v>201</v>
      </c>
      <c r="D1158" s="86" t="s">
        <v>6</v>
      </c>
      <c r="E1158" s="100">
        <v>102.42444999999999</v>
      </c>
      <c r="F1158" s="100">
        <f>SUM(F1159:F1162)</f>
        <v>0</v>
      </c>
      <c r="G1158" s="100">
        <f>SUM(G1159:G1162)</f>
        <v>0</v>
      </c>
      <c r="H1158" s="100">
        <f>SUM(H1159:H1162)</f>
        <v>0</v>
      </c>
      <c r="I1158" s="100">
        <f>SUM(I1159:I1162)</f>
        <v>0</v>
      </c>
      <c r="J1158" s="99">
        <f t="shared" si="339"/>
        <v>102.42444999999999</v>
      </c>
      <c r="K1158" s="53"/>
      <c r="L1158" s="57"/>
      <c r="M1158" s="57"/>
      <c r="N1158" s="57"/>
      <c r="O1158" s="57"/>
      <c r="P1158" s="57"/>
    </row>
    <row r="1159" spans="1:16" ht="15.75" outlineLevel="2" x14ac:dyDescent="0.25">
      <c r="A1159" s="150"/>
      <c r="B1159" s="133"/>
      <c r="C1159" s="136"/>
      <c r="D1159" s="86" t="s">
        <v>180</v>
      </c>
      <c r="E1159" s="102">
        <v>102.42444999999999</v>
      </c>
      <c r="F1159" s="99">
        <v>0</v>
      </c>
      <c r="G1159" s="99">
        <v>0</v>
      </c>
      <c r="H1159" s="102">
        <v>0</v>
      </c>
      <c r="I1159" s="102">
        <v>0</v>
      </c>
      <c r="J1159" s="99">
        <f t="shared" si="339"/>
        <v>102.42444999999999</v>
      </c>
      <c r="K1159" s="53"/>
      <c r="L1159" s="57"/>
      <c r="M1159" s="57"/>
      <c r="N1159" s="57"/>
      <c r="O1159" s="57"/>
      <c r="P1159" s="57"/>
    </row>
    <row r="1160" spans="1:16" ht="15.75" outlineLevel="2" x14ac:dyDescent="0.25">
      <c r="A1160" s="150"/>
      <c r="B1160" s="133"/>
      <c r="C1160" s="136"/>
      <c r="D1160" s="86" t="s">
        <v>7</v>
      </c>
      <c r="E1160" s="102">
        <v>0</v>
      </c>
      <c r="F1160" s="99">
        <v>0</v>
      </c>
      <c r="G1160" s="99">
        <v>0</v>
      </c>
      <c r="H1160" s="102">
        <v>0</v>
      </c>
      <c r="I1160" s="102">
        <v>0</v>
      </c>
      <c r="J1160" s="99">
        <f t="shared" si="339"/>
        <v>0</v>
      </c>
      <c r="K1160" s="53"/>
      <c r="L1160" s="57"/>
      <c r="M1160" s="57"/>
      <c r="N1160" s="57"/>
      <c r="O1160" s="57"/>
      <c r="P1160" s="57"/>
    </row>
    <row r="1161" spans="1:16" ht="15.75" outlineLevel="2" x14ac:dyDescent="0.25">
      <c r="A1161" s="150"/>
      <c r="B1161" s="133"/>
      <c r="C1161" s="136"/>
      <c r="D1161" s="86" t="s">
        <v>8</v>
      </c>
      <c r="E1161" s="102">
        <v>0</v>
      </c>
      <c r="F1161" s="99">
        <v>0</v>
      </c>
      <c r="G1161" s="99">
        <v>0</v>
      </c>
      <c r="H1161" s="102">
        <v>0</v>
      </c>
      <c r="I1161" s="102">
        <v>0</v>
      </c>
      <c r="J1161" s="99">
        <f t="shared" si="339"/>
        <v>0</v>
      </c>
      <c r="K1161" s="53"/>
      <c r="L1161" s="57"/>
      <c r="M1161" s="57"/>
      <c r="N1161" s="57"/>
      <c r="O1161" s="57"/>
      <c r="P1161" s="57"/>
    </row>
    <row r="1162" spans="1:16" ht="15.75" outlineLevel="2" x14ac:dyDescent="0.25">
      <c r="A1162" s="151"/>
      <c r="B1162" s="134"/>
      <c r="C1162" s="137"/>
      <c r="D1162" s="86" t="s">
        <v>9</v>
      </c>
      <c r="E1162" s="102">
        <v>0</v>
      </c>
      <c r="F1162" s="99">
        <v>0</v>
      </c>
      <c r="G1162" s="99">
        <v>0</v>
      </c>
      <c r="H1162" s="102">
        <v>0</v>
      </c>
      <c r="I1162" s="102">
        <v>0</v>
      </c>
      <c r="J1162" s="99">
        <f t="shared" si="339"/>
        <v>0</v>
      </c>
      <c r="K1162" s="53"/>
      <c r="L1162" s="57"/>
      <c r="M1162" s="57"/>
      <c r="N1162" s="57"/>
      <c r="O1162" s="57"/>
      <c r="P1162" s="57"/>
    </row>
    <row r="1163" spans="1:16" ht="15.75" outlineLevel="2" x14ac:dyDescent="0.25">
      <c r="A1163" s="148" t="s">
        <v>275</v>
      </c>
      <c r="B1163" s="132" t="s">
        <v>274</v>
      </c>
      <c r="C1163" s="132" t="s">
        <v>201</v>
      </c>
      <c r="D1163" s="86" t="s">
        <v>6</v>
      </c>
      <c r="E1163" s="100">
        <f>SUM(E1164:E1167)</f>
        <v>596.25756999999999</v>
      </c>
      <c r="F1163" s="100">
        <f>SUM(F1164:F1167)</f>
        <v>0</v>
      </c>
      <c r="G1163" s="100">
        <f>SUM(G1164:G1167)</f>
        <v>0</v>
      </c>
      <c r="H1163" s="100">
        <f>SUM(H1164:H1167)</f>
        <v>0</v>
      </c>
      <c r="I1163" s="100">
        <f>SUM(I1164:I1167)</f>
        <v>0</v>
      </c>
      <c r="J1163" s="99">
        <f t="shared" si="339"/>
        <v>596.25756999999999</v>
      </c>
      <c r="K1163" s="53"/>
      <c r="L1163" s="57"/>
      <c r="M1163" s="57"/>
      <c r="N1163" s="57"/>
      <c r="O1163" s="57"/>
      <c r="P1163" s="57"/>
    </row>
    <row r="1164" spans="1:16" ht="15.75" outlineLevel="2" x14ac:dyDescent="0.25">
      <c r="A1164" s="150"/>
      <c r="B1164" s="133"/>
      <c r="C1164" s="136"/>
      <c r="D1164" s="86" t="s">
        <v>180</v>
      </c>
      <c r="E1164" s="102">
        <v>596.25756999999999</v>
      </c>
      <c r="F1164" s="99">
        <v>0</v>
      </c>
      <c r="G1164" s="99">
        <v>0</v>
      </c>
      <c r="H1164" s="102">
        <v>0</v>
      </c>
      <c r="I1164" s="102">
        <v>0</v>
      </c>
      <c r="J1164" s="99">
        <f t="shared" si="339"/>
        <v>596.25756999999999</v>
      </c>
      <c r="K1164" s="53"/>
      <c r="L1164" s="57"/>
      <c r="M1164" s="57"/>
      <c r="N1164" s="57"/>
      <c r="O1164" s="57"/>
      <c r="P1164" s="57"/>
    </row>
    <row r="1165" spans="1:16" ht="15.75" outlineLevel="2" x14ac:dyDescent="0.25">
      <c r="A1165" s="150"/>
      <c r="B1165" s="133"/>
      <c r="C1165" s="136"/>
      <c r="D1165" s="86" t="s">
        <v>7</v>
      </c>
      <c r="E1165" s="102">
        <v>0</v>
      </c>
      <c r="F1165" s="99">
        <v>0</v>
      </c>
      <c r="G1165" s="99">
        <v>0</v>
      </c>
      <c r="H1165" s="102">
        <v>0</v>
      </c>
      <c r="I1165" s="102">
        <v>0</v>
      </c>
      <c r="J1165" s="99">
        <f t="shared" si="339"/>
        <v>0</v>
      </c>
      <c r="K1165" s="53"/>
      <c r="L1165" s="57"/>
      <c r="M1165" s="57"/>
      <c r="N1165" s="57"/>
      <c r="O1165" s="57"/>
      <c r="P1165" s="57"/>
    </row>
    <row r="1166" spans="1:16" ht="15.75" outlineLevel="2" x14ac:dyDescent="0.25">
      <c r="A1166" s="150"/>
      <c r="B1166" s="133"/>
      <c r="C1166" s="136"/>
      <c r="D1166" s="86" t="s">
        <v>8</v>
      </c>
      <c r="E1166" s="102">
        <v>0</v>
      </c>
      <c r="F1166" s="99">
        <v>0</v>
      </c>
      <c r="G1166" s="99">
        <v>0</v>
      </c>
      <c r="H1166" s="102">
        <v>0</v>
      </c>
      <c r="I1166" s="102">
        <v>0</v>
      </c>
      <c r="J1166" s="99">
        <f t="shared" si="339"/>
        <v>0</v>
      </c>
      <c r="K1166" s="53"/>
      <c r="L1166" s="57"/>
      <c r="M1166" s="57"/>
      <c r="N1166" s="57"/>
      <c r="O1166" s="57"/>
      <c r="P1166" s="57"/>
    </row>
    <row r="1167" spans="1:16" ht="15.75" outlineLevel="2" x14ac:dyDescent="0.25">
      <c r="A1167" s="151"/>
      <c r="B1167" s="134"/>
      <c r="C1167" s="137"/>
      <c r="D1167" s="86" t="s">
        <v>9</v>
      </c>
      <c r="E1167" s="102">
        <v>0</v>
      </c>
      <c r="F1167" s="99">
        <v>0</v>
      </c>
      <c r="G1167" s="99">
        <v>0</v>
      </c>
      <c r="H1167" s="102">
        <v>0</v>
      </c>
      <c r="I1167" s="102">
        <v>0</v>
      </c>
      <c r="J1167" s="99">
        <f t="shared" si="339"/>
        <v>0</v>
      </c>
      <c r="K1167" s="53"/>
      <c r="L1167" s="57"/>
      <c r="M1167" s="57"/>
      <c r="N1167" s="57"/>
      <c r="O1167" s="57"/>
      <c r="P1167" s="57"/>
    </row>
    <row r="1168" spans="1:16" ht="15.75" outlineLevel="2" x14ac:dyDescent="0.25">
      <c r="A1168" s="148" t="s">
        <v>276</v>
      </c>
      <c r="B1168" s="132" t="s">
        <v>277</v>
      </c>
      <c r="C1168" s="132" t="s">
        <v>201</v>
      </c>
      <c r="D1168" s="86" t="s">
        <v>6</v>
      </c>
      <c r="E1168" s="100">
        <f>SUM(E1169:E1172)</f>
        <v>346.94866000000002</v>
      </c>
      <c r="F1168" s="100">
        <f>SUM(F1169:F1172)</f>
        <v>0</v>
      </c>
      <c r="G1168" s="100">
        <f>SUM(G1169:G1172)</f>
        <v>0</v>
      </c>
      <c r="H1168" s="100">
        <f>SUM(H1169:H1172)</f>
        <v>0</v>
      </c>
      <c r="I1168" s="100">
        <f>SUM(I1169:I1172)</f>
        <v>0</v>
      </c>
      <c r="J1168" s="99">
        <f t="shared" si="339"/>
        <v>346.94866000000002</v>
      </c>
      <c r="K1168" s="53"/>
      <c r="L1168" s="57"/>
      <c r="M1168" s="57"/>
      <c r="N1168" s="57"/>
      <c r="O1168" s="57"/>
      <c r="P1168" s="57"/>
    </row>
    <row r="1169" spans="1:16" ht="15.75" outlineLevel="2" x14ac:dyDescent="0.25">
      <c r="A1169" s="150"/>
      <c r="B1169" s="133"/>
      <c r="C1169" s="136"/>
      <c r="D1169" s="86" t="s">
        <v>180</v>
      </c>
      <c r="E1169" s="102">
        <v>346.94866000000002</v>
      </c>
      <c r="F1169" s="99">
        <v>0</v>
      </c>
      <c r="G1169" s="99">
        <v>0</v>
      </c>
      <c r="H1169" s="102">
        <v>0</v>
      </c>
      <c r="I1169" s="102">
        <v>0</v>
      </c>
      <c r="J1169" s="99">
        <f t="shared" si="339"/>
        <v>346.94866000000002</v>
      </c>
      <c r="K1169" s="53"/>
      <c r="L1169" s="57"/>
      <c r="M1169" s="57"/>
      <c r="N1169" s="57"/>
      <c r="O1169" s="57"/>
      <c r="P1169" s="57"/>
    </row>
    <row r="1170" spans="1:16" ht="15.75" outlineLevel="2" x14ac:dyDescent="0.25">
      <c r="A1170" s="150"/>
      <c r="B1170" s="133"/>
      <c r="C1170" s="136"/>
      <c r="D1170" s="86" t="s">
        <v>7</v>
      </c>
      <c r="E1170" s="102">
        <v>0</v>
      </c>
      <c r="F1170" s="99">
        <v>0</v>
      </c>
      <c r="G1170" s="99">
        <v>0</v>
      </c>
      <c r="H1170" s="102">
        <v>0</v>
      </c>
      <c r="I1170" s="102">
        <v>0</v>
      </c>
      <c r="J1170" s="99">
        <f t="shared" si="339"/>
        <v>0</v>
      </c>
      <c r="K1170" s="53"/>
      <c r="L1170" s="57"/>
      <c r="M1170" s="57"/>
      <c r="N1170" s="57"/>
      <c r="O1170" s="57"/>
      <c r="P1170" s="57"/>
    </row>
    <row r="1171" spans="1:16" ht="15.75" outlineLevel="2" x14ac:dyDescent="0.25">
      <c r="A1171" s="150"/>
      <c r="B1171" s="133"/>
      <c r="C1171" s="136"/>
      <c r="D1171" s="86" t="s">
        <v>8</v>
      </c>
      <c r="E1171" s="102">
        <v>0</v>
      </c>
      <c r="F1171" s="99">
        <v>0</v>
      </c>
      <c r="G1171" s="99">
        <v>0</v>
      </c>
      <c r="H1171" s="102">
        <v>0</v>
      </c>
      <c r="I1171" s="102">
        <v>0</v>
      </c>
      <c r="J1171" s="99">
        <f t="shared" si="339"/>
        <v>0</v>
      </c>
      <c r="K1171" s="53"/>
      <c r="L1171" s="57"/>
      <c r="M1171" s="57"/>
      <c r="N1171" s="57"/>
      <c r="O1171" s="57"/>
      <c r="P1171" s="57"/>
    </row>
    <row r="1172" spans="1:16" ht="15.75" outlineLevel="2" x14ac:dyDescent="0.25">
      <c r="A1172" s="151"/>
      <c r="B1172" s="134"/>
      <c r="C1172" s="137"/>
      <c r="D1172" s="86" t="s">
        <v>9</v>
      </c>
      <c r="E1172" s="102">
        <v>0</v>
      </c>
      <c r="F1172" s="99">
        <v>0</v>
      </c>
      <c r="G1172" s="99">
        <v>0</v>
      </c>
      <c r="H1172" s="102">
        <v>0</v>
      </c>
      <c r="I1172" s="102">
        <v>0</v>
      </c>
      <c r="J1172" s="99">
        <f t="shared" si="339"/>
        <v>0</v>
      </c>
      <c r="K1172" s="53"/>
      <c r="L1172" s="57"/>
      <c r="M1172" s="57"/>
      <c r="N1172" s="57"/>
      <c r="O1172" s="57"/>
      <c r="P1172" s="57"/>
    </row>
    <row r="1173" spans="1:16" ht="15.75" customHeight="1" outlineLevel="2" x14ac:dyDescent="0.25">
      <c r="A1173" s="152" t="s">
        <v>278</v>
      </c>
      <c r="B1173" s="143" t="s">
        <v>341</v>
      </c>
      <c r="C1173" s="143" t="s">
        <v>280</v>
      </c>
      <c r="D1173" s="89" t="s">
        <v>6</v>
      </c>
      <c r="E1173" s="100">
        <f>SUM(E1174:E1177)</f>
        <v>777.13675999999998</v>
      </c>
      <c r="F1173" s="100">
        <f>SUM(F1174:F1177)</f>
        <v>3450</v>
      </c>
      <c r="G1173" s="100">
        <f>SUM(G1174:G1177)</f>
        <v>1008.7159</v>
      </c>
      <c r="H1173" s="100">
        <f>SUM(H1174:H1177)</f>
        <v>1008.7159</v>
      </c>
      <c r="I1173" s="100">
        <f>SUM(I1174:I1177)</f>
        <v>0</v>
      </c>
      <c r="J1173" s="99">
        <f t="shared" si="339"/>
        <v>6244.5685600000006</v>
      </c>
      <c r="K1173" s="53"/>
      <c r="L1173" s="57"/>
      <c r="M1173" s="57"/>
      <c r="N1173" s="57"/>
      <c r="O1173" s="57"/>
      <c r="P1173" s="57"/>
    </row>
    <row r="1174" spans="1:16" ht="15.75" outlineLevel="2" x14ac:dyDescent="0.25">
      <c r="A1174" s="153"/>
      <c r="B1174" s="144"/>
      <c r="C1174" s="144"/>
      <c r="D1174" s="89" t="s">
        <v>180</v>
      </c>
      <c r="E1174" s="101">
        <v>777.13675999999998</v>
      </c>
      <c r="F1174" s="101">
        <v>3450</v>
      </c>
      <c r="G1174" s="101">
        <v>1008.7159</v>
      </c>
      <c r="H1174" s="101">
        <v>1008.7159</v>
      </c>
      <c r="I1174" s="101">
        <v>0</v>
      </c>
      <c r="J1174" s="99">
        <f t="shared" si="339"/>
        <v>6244.5685600000006</v>
      </c>
      <c r="K1174" s="53"/>
      <c r="L1174" s="57"/>
      <c r="M1174" s="57"/>
      <c r="N1174" s="57"/>
      <c r="O1174" s="57"/>
      <c r="P1174" s="57"/>
    </row>
    <row r="1175" spans="1:16" ht="15.75" outlineLevel="2" x14ac:dyDescent="0.25">
      <c r="A1175" s="153"/>
      <c r="B1175" s="144"/>
      <c r="C1175" s="144"/>
      <c r="D1175" s="89" t="s">
        <v>7</v>
      </c>
      <c r="E1175" s="101">
        <v>0</v>
      </c>
      <c r="F1175" s="101">
        <v>0</v>
      </c>
      <c r="G1175" s="101">
        <v>0</v>
      </c>
      <c r="H1175" s="101">
        <v>0</v>
      </c>
      <c r="I1175" s="101">
        <v>0</v>
      </c>
      <c r="J1175" s="99">
        <f t="shared" si="339"/>
        <v>0</v>
      </c>
      <c r="K1175" s="53"/>
      <c r="L1175" s="57"/>
      <c r="M1175" s="57"/>
      <c r="N1175" s="57"/>
      <c r="O1175" s="57"/>
      <c r="P1175" s="57"/>
    </row>
    <row r="1176" spans="1:16" ht="15.75" outlineLevel="2" x14ac:dyDescent="0.25">
      <c r="A1176" s="153"/>
      <c r="B1176" s="144"/>
      <c r="C1176" s="144"/>
      <c r="D1176" s="89" t="s">
        <v>8</v>
      </c>
      <c r="E1176" s="101">
        <v>0</v>
      </c>
      <c r="F1176" s="101">
        <v>0</v>
      </c>
      <c r="G1176" s="101">
        <v>0</v>
      </c>
      <c r="H1176" s="101">
        <v>0</v>
      </c>
      <c r="I1176" s="101">
        <v>0</v>
      </c>
      <c r="J1176" s="99">
        <f t="shared" si="339"/>
        <v>0</v>
      </c>
      <c r="K1176" s="53"/>
      <c r="L1176" s="57"/>
      <c r="M1176" s="57"/>
      <c r="N1176" s="57"/>
      <c r="O1176" s="57"/>
      <c r="P1176" s="57"/>
    </row>
    <row r="1177" spans="1:16" ht="15.75" outlineLevel="2" x14ac:dyDescent="0.25">
      <c r="A1177" s="153"/>
      <c r="B1177" s="144"/>
      <c r="C1177" s="145"/>
      <c r="D1177" s="89" t="s">
        <v>9</v>
      </c>
      <c r="E1177" s="101">
        <v>0</v>
      </c>
      <c r="F1177" s="101">
        <v>0</v>
      </c>
      <c r="G1177" s="101">
        <v>0</v>
      </c>
      <c r="H1177" s="101">
        <v>0</v>
      </c>
      <c r="I1177" s="101">
        <v>0</v>
      </c>
      <c r="J1177" s="99">
        <f t="shared" si="339"/>
        <v>0</v>
      </c>
      <c r="K1177" s="53"/>
      <c r="L1177" s="57"/>
      <c r="M1177" s="57"/>
      <c r="N1177" s="57"/>
      <c r="O1177" s="57"/>
      <c r="P1177" s="57"/>
    </row>
    <row r="1178" spans="1:16" ht="15.75" outlineLevel="2" x14ac:dyDescent="0.25">
      <c r="A1178" s="153"/>
      <c r="B1178" s="144"/>
      <c r="C1178" s="143" t="s">
        <v>220</v>
      </c>
      <c r="D1178" s="89" t="s">
        <v>6</v>
      </c>
      <c r="E1178" s="100">
        <f>SUM(E1179:E1182)</f>
        <v>0</v>
      </c>
      <c r="F1178" s="100">
        <f>SUM(F1179:F1182)</f>
        <v>0</v>
      </c>
      <c r="G1178" s="100">
        <f>SUM(G1179:G1182)</f>
        <v>0</v>
      </c>
      <c r="H1178" s="100">
        <f>SUM(H1179:H1182)</f>
        <v>0</v>
      </c>
      <c r="I1178" s="100">
        <f>SUM(I1179:I1182)</f>
        <v>0</v>
      </c>
      <c r="J1178" s="99">
        <f t="shared" si="339"/>
        <v>0</v>
      </c>
      <c r="K1178" s="53"/>
      <c r="L1178" s="57"/>
      <c r="M1178" s="57"/>
      <c r="N1178" s="57"/>
      <c r="O1178" s="57"/>
      <c r="P1178" s="57"/>
    </row>
    <row r="1179" spans="1:16" ht="15.75" outlineLevel="2" x14ac:dyDescent="0.25">
      <c r="A1179" s="153"/>
      <c r="B1179" s="144"/>
      <c r="C1179" s="144"/>
      <c r="D1179" s="89" t="s">
        <v>180</v>
      </c>
      <c r="E1179" s="101">
        <v>0</v>
      </c>
      <c r="F1179" s="101">
        <v>0</v>
      </c>
      <c r="G1179" s="101">
        <v>0</v>
      </c>
      <c r="H1179" s="101">
        <v>0</v>
      </c>
      <c r="I1179" s="101">
        <v>0</v>
      </c>
      <c r="J1179" s="99">
        <f t="shared" si="339"/>
        <v>0</v>
      </c>
      <c r="K1179" s="53"/>
      <c r="L1179" s="57"/>
      <c r="M1179" s="57"/>
      <c r="N1179" s="57"/>
      <c r="O1179" s="57"/>
      <c r="P1179" s="57"/>
    </row>
    <row r="1180" spans="1:16" ht="15.75" outlineLevel="2" x14ac:dyDescent="0.25">
      <c r="A1180" s="153"/>
      <c r="B1180" s="144"/>
      <c r="C1180" s="144"/>
      <c r="D1180" s="89" t="s">
        <v>7</v>
      </c>
      <c r="E1180" s="101">
        <v>0</v>
      </c>
      <c r="F1180" s="101">
        <v>0</v>
      </c>
      <c r="G1180" s="101">
        <v>0</v>
      </c>
      <c r="H1180" s="101">
        <v>0</v>
      </c>
      <c r="I1180" s="101">
        <v>0</v>
      </c>
      <c r="J1180" s="99">
        <f t="shared" si="339"/>
        <v>0</v>
      </c>
      <c r="K1180" s="53"/>
      <c r="L1180" s="57"/>
      <c r="M1180" s="57"/>
      <c r="N1180" s="57"/>
      <c r="O1180" s="57"/>
      <c r="P1180" s="57"/>
    </row>
    <row r="1181" spans="1:16" ht="15.75" outlineLevel="2" x14ac:dyDescent="0.25">
      <c r="A1181" s="153"/>
      <c r="B1181" s="144"/>
      <c r="C1181" s="144"/>
      <c r="D1181" s="89" t="s">
        <v>8</v>
      </c>
      <c r="E1181" s="101">
        <v>0</v>
      </c>
      <c r="F1181" s="101">
        <v>0</v>
      </c>
      <c r="G1181" s="101">
        <v>0</v>
      </c>
      <c r="H1181" s="101">
        <v>0</v>
      </c>
      <c r="I1181" s="101">
        <v>0</v>
      </c>
      <c r="J1181" s="99">
        <f t="shared" si="339"/>
        <v>0</v>
      </c>
      <c r="K1181" s="53"/>
      <c r="L1181" s="57"/>
      <c r="M1181" s="57"/>
      <c r="N1181" s="57"/>
      <c r="O1181" s="57"/>
      <c r="P1181" s="57"/>
    </row>
    <row r="1182" spans="1:16" ht="15.75" outlineLevel="2" x14ac:dyDescent="0.25">
      <c r="A1182" s="153"/>
      <c r="B1182" s="144"/>
      <c r="C1182" s="145"/>
      <c r="D1182" s="89" t="s">
        <v>9</v>
      </c>
      <c r="E1182" s="101">
        <v>0</v>
      </c>
      <c r="F1182" s="101">
        <v>0</v>
      </c>
      <c r="G1182" s="101">
        <v>0</v>
      </c>
      <c r="H1182" s="101">
        <v>0</v>
      </c>
      <c r="I1182" s="101">
        <v>0</v>
      </c>
      <c r="J1182" s="99">
        <f t="shared" si="339"/>
        <v>0</v>
      </c>
      <c r="K1182" s="53"/>
      <c r="L1182" s="57"/>
      <c r="M1182" s="57"/>
      <c r="N1182" s="57"/>
      <c r="O1182" s="57"/>
      <c r="P1182" s="57"/>
    </row>
    <row r="1183" spans="1:16" ht="15.75" outlineLevel="2" x14ac:dyDescent="0.25">
      <c r="A1183" s="153"/>
      <c r="B1183" s="144"/>
      <c r="C1183" s="143" t="s">
        <v>225</v>
      </c>
      <c r="D1183" s="89" t="s">
        <v>6</v>
      </c>
      <c r="E1183" s="100">
        <f>SUM(E1184:E1187)</f>
        <v>777.13675999999998</v>
      </c>
      <c r="F1183" s="100">
        <f>SUM(F1184:F1187)</f>
        <v>3450</v>
      </c>
      <c r="G1183" s="100">
        <f>SUM(G1184:G1187)</f>
        <v>1008.7159</v>
      </c>
      <c r="H1183" s="100">
        <f>SUM(H1184:H1187)</f>
        <v>1008.7159</v>
      </c>
      <c r="I1183" s="100">
        <f>SUM(I1184:I1187)</f>
        <v>0</v>
      </c>
      <c r="J1183" s="99">
        <f>E1183+F1183+G1183+H1183+I1183</f>
        <v>6244.5685600000006</v>
      </c>
      <c r="K1183" s="53"/>
      <c r="L1183" s="57"/>
      <c r="M1183" s="57"/>
      <c r="N1183" s="57"/>
      <c r="O1183" s="57"/>
      <c r="P1183" s="57"/>
    </row>
    <row r="1184" spans="1:16" ht="15.75" outlineLevel="2" x14ac:dyDescent="0.25">
      <c r="A1184" s="153"/>
      <c r="B1184" s="144"/>
      <c r="C1184" s="144"/>
      <c r="D1184" s="89" t="s">
        <v>180</v>
      </c>
      <c r="E1184" s="100">
        <f>E1179+E1174</f>
        <v>777.13675999999998</v>
      </c>
      <c r="F1184" s="100">
        <f>F1179+F1174</f>
        <v>3450</v>
      </c>
      <c r="G1184" s="100">
        <f>G1179+G1174</f>
        <v>1008.7159</v>
      </c>
      <c r="H1184" s="100">
        <f>H1179+H1174</f>
        <v>1008.7159</v>
      </c>
      <c r="I1184" s="100">
        <f>I1179+I1174</f>
        <v>0</v>
      </c>
      <c r="J1184" s="99">
        <f>E1184+F1184+G1184+H1184+I1184</f>
        <v>6244.5685600000006</v>
      </c>
      <c r="K1184" s="53"/>
      <c r="L1184" s="57"/>
      <c r="M1184" s="57"/>
      <c r="N1184" s="57"/>
      <c r="O1184" s="57"/>
      <c r="P1184" s="57"/>
    </row>
    <row r="1185" spans="1:16" ht="15.75" outlineLevel="2" x14ac:dyDescent="0.25">
      <c r="A1185" s="153"/>
      <c r="B1185" s="144"/>
      <c r="C1185" s="144"/>
      <c r="D1185" s="89" t="s">
        <v>7</v>
      </c>
      <c r="E1185" s="100">
        <f t="shared" ref="E1185:I1187" si="340">E1180+E1175</f>
        <v>0</v>
      </c>
      <c r="F1185" s="100">
        <f t="shared" si="340"/>
        <v>0</v>
      </c>
      <c r="G1185" s="100">
        <f t="shared" si="340"/>
        <v>0</v>
      </c>
      <c r="H1185" s="100">
        <f t="shared" si="340"/>
        <v>0</v>
      </c>
      <c r="I1185" s="100">
        <f t="shared" si="340"/>
        <v>0</v>
      </c>
      <c r="J1185" s="99">
        <f>E1185+F1185+G1185+H1185+I1185</f>
        <v>0</v>
      </c>
      <c r="K1185" s="53"/>
      <c r="L1185" s="57"/>
      <c r="M1185" s="57"/>
      <c r="N1185" s="57"/>
      <c r="O1185" s="57"/>
      <c r="P1185" s="57"/>
    </row>
    <row r="1186" spans="1:16" ht="15.75" outlineLevel="2" x14ac:dyDescent="0.25">
      <c r="A1186" s="153"/>
      <c r="B1186" s="144"/>
      <c r="C1186" s="144"/>
      <c r="D1186" s="89" t="s">
        <v>8</v>
      </c>
      <c r="E1186" s="100">
        <f t="shared" si="340"/>
        <v>0</v>
      </c>
      <c r="F1186" s="100">
        <f t="shared" si="340"/>
        <v>0</v>
      </c>
      <c r="G1186" s="100">
        <f t="shared" si="340"/>
        <v>0</v>
      </c>
      <c r="H1186" s="100">
        <f t="shared" si="340"/>
        <v>0</v>
      </c>
      <c r="I1186" s="100">
        <f t="shared" si="340"/>
        <v>0</v>
      </c>
      <c r="J1186" s="99">
        <f>E1186+F1186+G1186+H1186+I1186</f>
        <v>0</v>
      </c>
      <c r="K1186" s="53"/>
      <c r="L1186" s="57"/>
      <c r="M1186" s="57"/>
      <c r="N1186" s="57"/>
      <c r="O1186" s="57"/>
      <c r="P1186" s="57"/>
    </row>
    <row r="1187" spans="1:16" ht="15.75" outlineLevel="2" x14ac:dyDescent="0.25">
      <c r="A1187" s="154"/>
      <c r="B1187" s="145"/>
      <c r="C1187" s="144"/>
      <c r="D1187" s="84" t="s">
        <v>9</v>
      </c>
      <c r="E1187" s="105">
        <f t="shared" si="340"/>
        <v>0</v>
      </c>
      <c r="F1187" s="105">
        <f t="shared" si="340"/>
        <v>0</v>
      </c>
      <c r="G1187" s="105">
        <f t="shared" si="340"/>
        <v>0</v>
      </c>
      <c r="H1187" s="105">
        <f t="shared" si="340"/>
        <v>0</v>
      </c>
      <c r="I1187" s="105">
        <f t="shared" si="340"/>
        <v>0</v>
      </c>
      <c r="J1187" s="106">
        <f>E1187+F1187+G1187+H1187+I1187</f>
        <v>0</v>
      </c>
      <c r="K1187" s="53"/>
      <c r="L1187" s="57"/>
      <c r="M1187" s="57"/>
      <c r="N1187" s="57"/>
      <c r="O1187" s="57"/>
      <c r="P1187" s="57"/>
    </row>
    <row r="1188" spans="1:16" ht="15.75" outlineLevel="2" x14ac:dyDescent="0.25">
      <c r="A1188" s="152" t="s">
        <v>303</v>
      </c>
      <c r="B1188" s="143" t="s">
        <v>317</v>
      </c>
      <c r="C1188" s="132" t="s">
        <v>201</v>
      </c>
      <c r="D1188" s="86" t="s">
        <v>6</v>
      </c>
      <c r="E1188" s="100">
        <v>75</v>
      </c>
      <c r="F1188" s="100">
        <f>SUM(F1189:F1192)</f>
        <v>0</v>
      </c>
      <c r="G1188" s="100">
        <f>SUM(G1189:G1192)</f>
        <v>0</v>
      </c>
      <c r="H1188" s="100">
        <f>SUM(H1189:H1192)</f>
        <v>0</v>
      </c>
      <c r="I1188" s="100">
        <f>SUM(I1189:I1192)</f>
        <v>0</v>
      </c>
      <c r="J1188" s="99">
        <f t="shared" ref="J1188:J1217" si="341">E1188+F1188+G1188+H1188+I1188</f>
        <v>75</v>
      </c>
      <c r="K1188" s="53"/>
      <c r="L1188" s="57"/>
      <c r="M1188" s="57"/>
      <c r="N1188" s="57"/>
      <c r="O1188" s="57"/>
      <c r="P1188" s="57"/>
    </row>
    <row r="1189" spans="1:16" ht="15.75" outlineLevel="2" x14ac:dyDescent="0.25">
      <c r="A1189" s="153"/>
      <c r="B1189" s="144"/>
      <c r="C1189" s="136"/>
      <c r="D1189" s="86" t="s">
        <v>180</v>
      </c>
      <c r="E1189" s="101">
        <v>75</v>
      </c>
      <c r="F1189" s="101">
        <v>0</v>
      </c>
      <c r="G1189" s="101">
        <v>0</v>
      </c>
      <c r="H1189" s="101">
        <v>0</v>
      </c>
      <c r="I1189" s="101">
        <v>0</v>
      </c>
      <c r="J1189" s="99">
        <f t="shared" si="341"/>
        <v>75</v>
      </c>
      <c r="K1189" s="53"/>
      <c r="L1189" s="57"/>
      <c r="M1189" s="57"/>
      <c r="N1189" s="57"/>
      <c r="O1189" s="57"/>
      <c r="P1189" s="57"/>
    </row>
    <row r="1190" spans="1:16" ht="15.75" outlineLevel="2" x14ac:dyDescent="0.25">
      <c r="A1190" s="153"/>
      <c r="B1190" s="144"/>
      <c r="C1190" s="136"/>
      <c r="D1190" s="86" t="s">
        <v>7</v>
      </c>
      <c r="E1190" s="101">
        <v>0</v>
      </c>
      <c r="F1190" s="101">
        <v>0</v>
      </c>
      <c r="G1190" s="101">
        <v>0</v>
      </c>
      <c r="H1190" s="101">
        <v>0</v>
      </c>
      <c r="I1190" s="101">
        <v>0</v>
      </c>
      <c r="J1190" s="99">
        <f t="shared" si="341"/>
        <v>0</v>
      </c>
      <c r="K1190" s="53"/>
      <c r="L1190" s="57"/>
      <c r="M1190" s="57"/>
      <c r="N1190" s="57"/>
      <c r="O1190" s="57"/>
      <c r="P1190" s="57"/>
    </row>
    <row r="1191" spans="1:16" ht="15.75" outlineLevel="2" x14ac:dyDescent="0.25">
      <c r="A1191" s="153"/>
      <c r="B1191" s="144"/>
      <c r="C1191" s="136"/>
      <c r="D1191" s="86" t="s">
        <v>8</v>
      </c>
      <c r="E1191" s="101">
        <v>0</v>
      </c>
      <c r="F1191" s="101">
        <v>0</v>
      </c>
      <c r="G1191" s="101">
        <v>0</v>
      </c>
      <c r="H1191" s="101">
        <v>0</v>
      </c>
      <c r="I1191" s="101">
        <v>0</v>
      </c>
      <c r="J1191" s="99">
        <f t="shared" si="341"/>
        <v>0</v>
      </c>
      <c r="K1191" s="53"/>
      <c r="L1191" s="57"/>
      <c r="M1191" s="57"/>
      <c r="N1191" s="57"/>
      <c r="O1191" s="57"/>
      <c r="P1191" s="57"/>
    </row>
    <row r="1192" spans="1:16" ht="107.25" customHeight="1" outlineLevel="2" x14ac:dyDescent="0.25">
      <c r="A1192" s="154"/>
      <c r="B1192" s="145"/>
      <c r="C1192" s="137"/>
      <c r="D1192" s="86" t="s">
        <v>9</v>
      </c>
      <c r="E1192" s="101">
        <v>0</v>
      </c>
      <c r="F1192" s="101">
        <v>0</v>
      </c>
      <c r="G1192" s="101">
        <v>0</v>
      </c>
      <c r="H1192" s="101">
        <v>0</v>
      </c>
      <c r="I1192" s="101">
        <v>0</v>
      </c>
      <c r="J1192" s="99">
        <f t="shared" si="341"/>
        <v>0</v>
      </c>
      <c r="K1192" s="53"/>
      <c r="L1192" s="57"/>
      <c r="M1192" s="57"/>
      <c r="N1192" s="57"/>
      <c r="O1192" s="57"/>
      <c r="P1192" s="57"/>
    </row>
    <row r="1193" spans="1:16" ht="15.75" outlineLevel="2" x14ac:dyDescent="0.25">
      <c r="A1193" s="152" t="s">
        <v>304</v>
      </c>
      <c r="B1193" s="143" t="s">
        <v>318</v>
      </c>
      <c r="C1193" s="132" t="s">
        <v>201</v>
      </c>
      <c r="D1193" s="86" t="s">
        <v>6</v>
      </c>
      <c r="E1193" s="100">
        <v>85</v>
      </c>
      <c r="F1193" s="100">
        <f>SUM(F1194:F1197)</f>
        <v>0</v>
      </c>
      <c r="G1193" s="100">
        <f>SUM(G1194:G1197)</f>
        <v>0</v>
      </c>
      <c r="H1193" s="100">
        <f>SUM(H1194:H1197)</f>
        <v>0</v>
      </c>
      <c r="I1193" s="100">
        <f>SUM(I1194:I1197)</f>
        <v>0</v>
      </c>
      <c r="J1193" s="99">
        <f t="shared" si="341"/>
        <v>85</v>
      </c>
      <c r="K1193" s="53"/>
      <c r="L1193" s="57"/>
      <c r="M1193" s="57"/>
      <c r="N1193" s="57"/>
      <c r="O1193" s="57"/>
      <c r="P1193" s="57"/>
    </row>
    <row r="1194" spans="1:16" ht="15.75" outlineLevel="2" x14ac:dyDescent="0.25">
      <c r="A1194" s="153"/>
      <c r="B1194" s="144"/>
      <c r="C1194" s="136"/>
      <c r="D1194" s="86" t="s">
        <v>180</v>
      </c>
      <c r="E1194" s="101">
        <v>85</v>
      </c>
      <c r="F1194" s="101">
        <v>0</v>
      </c>
      <c r="G1194" s="101">
        <v>0</v>
      </c>
      <c r="H1194" s="101">
        <v>0</v>
      </c>
      <c r="I1194" s="101">
        <v>0</v>
      </c>
      <c r="J1194" s="99">
        <f t="shared" si="341"/>
        <v>85</v>
      </c>
      <c r="K1194" s="53"/>
      <c r="L1194" s="57"/>
      <c r="M1194" s="57"/>
      <c r="N1194" s="57"/>
      <c r="O1194" s="57"/>
      <c r="P1194" s="57"/>
    </row>
    <row r="1195" spans="1:16" ht="15.75" outlineLevel="2" x14ac:dyDescent="0.25">
      <c r="A1195" s="153"/>
      <c r="B1195" s="144"/>
      <c r="C1195" s="136"/>
      <c r="D1195" s="86" t="s">
        <v>7</v>
      </c>
      <c r="E1195" s="101">
        <v>0</v>
      </c>
      <c r="F1195" s="101">
        <v>0</v>
      </c>
      <c r="G1195" s="101">
        <v>0</v>
      </c>
      <c r="H1195" s="101">
        <v>0</v>
      </c>
      <c r="I1195" s="101">
        <v>0</v>
      </c>
      <c r="J1195" s="99">
        <f t="shared" si="341"/>
        <v>0</v>
      </c>
      <c r="K1195" s="53"/>
      <c r="L1195" s="57"/>
      <c r="M1195" s="57"/>
      <c r="N1195" s="57"/>
      <c r="O1195" s="57"/>
      <c r="P1195" s="57"/>
    </row>
    <row r="1196" spans="1:16" ht="15.75" outlineLevel="2" x14ac:dyDescent="0.25">
      <c r="A1196" s="153"/>
      <c r="B1196" s="144"/>
      <c r="C1196" s="136"/>
      <c r="D1196" s="86" t="s">
        <v>8</v>
      </c>
      <c r="E1196" s="101">
        <v>0</v>
      </c>
      <c r="F1196" s="101">
        <v>0</v>
      </c>
      <c r="G1196" s="101">
        <v>0</v>
      </c>
      <c r="H1196" s="101">
        <v>0</v>
      </c>
      <c r="I1196" s="101">
        <v>0</v>
      </c>
      <c r="J1196" s="99">
        <f t="shared" si="341"/>
        <v>0</v>
      </c>
      <c r="K1196" s="53"/>
      <c r="L1196" s="57"/>
      <c r="M1196" s="57"/>
      <c r="N1196" s="57"/>
      <c r="O1196" s="57"/>
      <c r="P1196" s="57"/>
    </row>
    <row r="1197" spans="1:16" ht="15.75" outlineLevel="2" x14ac:dyDescent="0.25">
      <c r="A1197" s="154"/>
      <c r="B1197" s="145"/>
      <c r="C1197" s="137"/>
      <c r="D1197" s="86" t="s">
        <v>9</v>
      </c>
      <c r="E1197" s="101">
        <v>0</v>
      </c>
      <c r="F1197" s="101">
        <v>0</v>
      </c>
      <c r="G1197" s="101">
        <v>0</v>
      </c>
      <c r="H1197" s="101">
        <v>0</v>
      </c>
      <c r="I1197" s="101">
        <v>0</v>
      </c>
      <c r="J1197" s="99">
        <f t="shared" si="341"/>
        <v>0</v>
      </c>
      <c r="K1197" s="53"/>
      <c r="L1197" s="57"/>
      <c r="M1197" s="57"/>
      <c r="N1197" s="57"/>
      <c r="O1197" s="57"/>
      <c r="P1197" s="57"/>
    </row>
    <row r="1198" spans="1:16" ht="15.75" outlineLevel="2" x14ac:dyDescent="0.25">
      <c r="A1198" s="152" t="s">
        <v>305</v>
      </c>
      <c r="B1198" s="143" t="s">
        <v>319</v>
      </c>
      <c r="C1198" s="132" t="s">
        <v>201</v>
      </c>
      <c r="D1198" s="86" t="s">
        <v>6</v>
      </c>
      <c r="E1198" s="100">
        <v>85</v>
      </c>
      <c r="F1198" s="100">
        <f>SUM(F1199:F1202)</f>
        <v>0</v>
      </c>
      <c r="G1198" s="100">
        <f>SUM(G1199:G1202)</f>
        <v>0</v>
      </c>
      <c r="H1198" s="100">
        <f>SUM(H1199:H1202)</f>
        <v>0</v>
      </c>
      <c r="I1198" s="100">
        <f>SUM(I1199:I1202)</f>
        <v>0</v>
      </c>
      <c r="J1198" s="99">
        <f t="shared" si="341"/>
        <v>85</v>
      </c>
      <c r="K1198" s="53"/>
      <c r="L1198" s="57"/>
      <c r="M1198" s="57"/>
      <c r="N1198" s="57"/>
      <c r="O1198" s="57"/>
      <c r="P1198" s="57"/>
    </row>
    <row r="1199" spans="1:16" ht="15.75" outlineLevel="2" x14ac:dyDescent="0.25">
      <c r="A1199" s="153"/>
      <c r="B1199" s="144"/>
      <c r="C1199" s="136"/>
      <c r="D1199" s="86" t="s">
        <v>180</v>
      </c>
      <c r="E1199" s="101">
        <v>85</v>
      </c>
      <c r="F1199" s="101">
        <v>0</v>
      </c>
      <c r="G1199" s="101">
        <v>0</v>
      </c>
      <c r="H1199" s="101">
        <v>0</v>
      </c>
      <c r="I1199" s="101">
        <v>0</v>
      </c>
      <c r="J1199" s="99">
        <f t="shared" si="341"/>
        <v>85</v>
      </c>
      <c r="K1199" s="53"/>
      <c r="L1199" s="57"/>
      <c r="M1199" s="57"/>
      <c r="N1199" s="57"/>
      <c r="O1199" s="57"/>
      <c r="P1199" s="57"/>
    </row>
    <row r="1200" spans="1:16" ht="15.75" outlineLevel="2" x14ac:dyDescent="0.25">
      <c r="A1200" s="153"/>
      <c r="B1200" s="144"/>
      <c r="C1200" s="136"/>
      <c r="D1200" s="86" t="s">
        <v>7</v>
      </c>
      <c r="E1200" s="101">
        <v>0</v>
      </c>
      <c r="F1200" s="101">
        <v>0</v>
      </c>
      <c r="G1200" s="101">
        <v>0</v>
      </c>
      <c r="H1200" s="101">
        <v>0</v>
      </c>
      <c r="I1200" s="101">
        <v>0</v>
      </c>
      <c r="J1200" s="99">
        <f t="shared" si="341"/>
        <v>0</v>
      </c>
      <c r="K1200" s="53"/>
      <c r="L1200" s="57"/>
      <c r="M1200" s="57"/>
      <c r="N1200" s="57"/>
      <c r="O1200" s="57"/>
      <c r="P1200" s="57"/>
    </row>
    <row r="1201" spans="1:16" ht="15.75" outlineLevel="2" x14ac:dyDescent="0.25">
      <c r="A1201" s="153"/>
      <c r="B1201" s="144"/>
      <c r="C1201" s="136"/>
      <c r="D1201" s="86" t="s">
        <v>8</v>
      </c>
      <c r="E1201" s="101">
        <v>0</v>
      </c>
      <c r="F1201" s="101">
        <v>0</v>
      </c>
      <c r="G1201" s="101">
        <v>0</v>
      </c>
      <c r="H1201" s="101">
        <v>0</v>
      </c>
      <c r="I1201" s="101">
        <v>0</v>
      </c>
      <c r="J1201" s="99">
        <f t="shared" si="341"/>
        <v>0</v>
      </c>
      <c r="K1201" s="53"/>
      <c r="L1201" s="57"/>
      <c r="M1201" s="57"/>
      <c r="N1201" s="57"/>
      <c r="O1201" s="57"/>
      <c r="P1201" s="57"/>
    </row>
    <row r="1202" spans="1:16" ht="15.75" outlineLevel="2" x14ac:dyDescent="0.25">
      <c r="A1202" s="154"/>
      <c r="B1202" s="145"/>
      <c r="C1202" s="137"/>
      <c r="D1202" s="86" t="s">
        <v>9</v>
      </c>
      <c r="E1202" s="101">
        <v>0</v>
      </c>
      <c r="F1202" s="101">
        <v>0</v>
      </c>
      <c r="G1202" s="101">
        <v>0</v>
      </c>
      <c r="H1202" s="101">
        <v>0</v>
      </c>
      <c r="I1202" s="101">
        <v>0</v>
      </c>
      <c r="J1202" s="99">
        <f t="shared" si="341"/>
        <v>0</v>
      </c>
      <c r="K1202" s="53"/>
      <c r="L1202" s="57"/>
      <c r="M1202" s="57"/>
      <c r="N1202" s="57"/>
      <c r="O1202" s="57"/>
      <c r="P1202" s="57"/>
    </row>
    <row r="1203" spans="1:16" ht="15.75" outlineLevel="2" x14ac:dyDescent="0.25">
      <c r="A1203" s="152" t="s">
        <v>306</v>
      </c>
      <c r="B1203" s="143" t="s">
        <v>320</v>
      </c>
      <c r="C1203" s="132" t="s">
        <v>201</v>
      </c>
      <c r="D1203" s="86" t="s">
        <v>6</v>
      </c>
      <c r="E1203" s="100">
        <v>100</v>
      </c>
      <c r="F1203" s="100">
        <f>SUM(F1204:F1207)</f>
        <v>0</v>
      </c>
      <c r="G1203" s="100">
        <f>SUM(G1204:G1207)</f>
        <v>0</v>
      </c>
      <c r="H1203" s="100">
        <f>SUM(H1204:H1207)</f>
        <v>0</v>
      </c>
      <c r="I1203" s="100">
        <f>SUM(I1204:I1207)</f>
        <v>0</v>
      </c>
      <c r="J1203" s="99">
        <f t="shared" si="341"/>
        <v>100</v>
      </c>
      <c r="K1203" s="53"/>
      <c r="L1203" s="57"/>
      <c r="M1203" s="57"/>
      <c r="N1203" s="57"/>
      <c r="O1203" s="57"/>
      <c r="P1203" s="57"/>
    </row>
    <row r="1204" spans="1:16" ht="15.75" outlineLevel="2" x14ac:dyDescent="0.25">
      <c r="A1204" s="153"/>
      <c r="B1204" s="144"/>
      <c r="C1204" s="136"/>
      <c r="D1204" s="86" t="s">
        <v>180</v>
      </c>
      <c r="E1204" s="101">
        <v>100</v>
      </c>
      <c r="F1204" s="101">
        <v>0</v>
      </c>
      <c r="G1204" s="101">
        <v>0</v>
      </c>
      <c r="H1204" s="101">
        <v>0</v>
      </c>
      <c r="I1204" s="101">
        <v>0</v>
      </c>
      <c r="J1204" s="99">
        <f t="shared" si="341"/>
        <v>100</v>
      </c>
      <c r="K1204" s="53"/>
      <c r="L1204" s="57"/>
      <c r="M1204" s="57"/>
      <c r="N1204" s="57"/>
      <c r="O1204" s="57"/>
      <c r="P1204" s="57"/>
    </row>
    <row r="1205" spans="1:16" ht="15.75" outlineLevel="2" x14ac:dyDescent="0.25">
      <c r="A1205" s="153"/>
      <c r="B1205" s="144"/>
      <c r="C1205" s="136"/>
      <c r="D1205" s="86" t="s">
        <v>7</v>
      </c>
      <c r="E1205" s="101">
        <v>0</v>
      </c>
      <c r="F1205" s="101">
        <v>0</v>
      </c>
      <c r="G1205" s="101">
        <v>0</v>
      </c>
      <c r="H1205" s="101">
        <v>0</v>
      </c>
      <c r="I1205" s="101">
        <v>0</v>
      </c>
      <c r="J1205" s="99">
        <f t="shared" si="341"/>
        <v>0</v>
      </c>
      <c r="K1205" s="53"/>
      <c r="L1205" s="57"/>
      <c r="M1205" s="57"/>
      <c r="N1205" s="57"/>
      <c r="O1205" s="57"/>
      <c r="P1205" s="57"/>
    </row>
    <row r="1206" spans="1:16" ht="15.75" outlineLevel="2" x14ac:dyDescent="0.25">
      <c r="A1206" s="153"/>
      <c r="B1206" s="144"/>
      <c r="C1206" s="136"/>
      <c r="D1206" s="86" t="s">
        <v>8</v>
      </c>
      <c r="E1206" s="101">
        <v>0</v>
      </c>
      <c r="F1206" s="101">
        <v>0</v>
      </c>
      <c r="G1206" s="101">
        <v>0</v>
      </c>
      <c r="H1206" s="101">
        <v>0</v>
      </c>
      <c r="I1206" s="101">
        <v>0</v>
      </c>
      <c r="J1206" s="99">
        <f t="shared" si="341"/>
        <v>0</v>
      </c>
      <c r="K1206" s="53"/>
      <c r="L1206" s="57"/>
      <c r="M1206" s="57"/>
      <c r="N1206" s="57"/>
      <c r="O1206" s="57"/>
      <c r="P1206" s="57"/>
    </row>
    <row r="1207" spans="1:16" ht="15.75" outlineLevel="2" x14ac:dyDescent="0.25">
      <c r="A1207" s="154"/>
      <c r="B1207" s="145"/>
      <c r="C1207" s="137"/>
      <c r="D1207" s="86" t="s">
        <v>9</v>
      </c>
      <c r="E1207" s="101">
        <v>0</v>
      </c>
      <c r="F1207" s="101">
        <v>0</v>
      </c>
      <c r="G1207" s="101">
        <v>0</v>
      </c>
      <c r="H1207" s="101">
        <v>0</v>
      </c>
      <c r="I1207" s="101">
        <v>0</v>
      </c>
      <c r="J1207" s="99">
        <f t="shared" si="341"/>
        <v>0</v>
      </c>
      <c r="K1207" s="53"/>
      <c r="L1207" s="57"/>
      <c r="M1207" s="57"/>
      <c r="N1207" s="57"/>
      <c r="O1207" s="57"/>
      <c r="P1207" s="57"/>
    </row>
    <row r="1208" spans="1:16" ht="15.75" outlineLevel="2" x14ac:dyDescent="0.25">
      <c r="A1208" s="152" t="s">
        <v>307</v>
      </c>
      <c r="B1208" s="143" t="s">
        <v>321</v>
      </c>
      <c r="C1208" s="132" t="s">
        <v>201</v>
      </c>
      <c r="D1208" s="86" t="s">
        <v>6</v>
      </c>
      <c r="E1208" s="100">
        <v>135</v>
      </c>
      <c r="F1208" s="100">
        <f>SUM(F1209:F1212)</f>
        <v>0</v>
      </c>
      <c r="G1208" s="100">
        <f>SUM(G1209:G1212)</f>
        <v>0</v>
      </c>
      <c r="H1208" s="100">
        <f>SUM(H1209:H1212)</f>
        <v>0</v>
      </c>
      <c r="I1208" s="100">
        <f>SUM(I1209:I1212)</f>
        <v>0</v>
      </c>
      <c r="J1208" s="99">
        <f t="shared" si="341"/>
        <v>135</v>
      </c>
      <c r="K1208" s="53"/>
      <c r="L1208" s="57"/>
      <c r="M1208" s="57"/>
      <c r="N1208" s="57"/>
      <c r="O1208" s="57"/>
      <c r="P1208" s="57"/>
    </row>
    <row r="1209" spans="1:16" ht="15.75" outlineLevel="2" x14ac:dyDescent="0.25">
      <c r="A1209" s="153"/>
      <c r="B1209" s="144"/>
      <c r="C1209" s="136"/>
      <c r="D1209" s="86" t="s">
        <v>180</v>
      </c>
      <c r="E1209" s="101">
        <v>135</v>
      </c>
      <c r="F1209" s="101">
        <v>0</v>
      </c>
      <c r="G1209" s="101">
        <v>0</v>
      </c>
      <c r="H1209" s="101">
        <v>0</v>
      </c>
      <c r="I1209" s="101">
        <v>0</v>
      </c>
      <c r="J1209" s="99">
        <f t="shared" si="341"/>
        <v>135</v>
      </c>
      <c r="K1209" s="53"/>
      <c r="L1209" s="57"/>
      <c r="M1209" s="57"/>
      <c r="N1209" s="57"/>
      <c r="O1209" s="57"/>
      <c r="P1209" s="57"/>
    </row>
    <row r="1210" spans="1:16" ht="15.75" outlineLevel="2" x14ac:dyDescent="0.25">
      <c r="A1210" s="153"/>
      <c r="B1210" s="144"/>
      <c r="C1210" s="136"/>
      <c r="D1210" s="86" t="s">
        <v>7</v>
      </c>
      <c r="E1210" s="101">
        <v>0</v>
      </c>
      <c r="F1210" s="101">
        <v>0</v>
      </c>
      <c r="G1210" s="101">
        <v>0</v>
      </c>
      <c r="H1210" s="101">
        <v>0</v>
      </c>
      <c r="I1210" s="101">
        <v>0</v>
      </c>
      <c r="J1210" s="99">
        <f t="shared" si="341"/>
        <v>0</v>
      </c>
      <c r="K1210" s="53"/>
      <c r="L1210" s="57"/>
      <c r="M1210" s="57"/>
      <c r="N1210" s="57"/>
      <c r="O1210" s="57"/>
      <c r="P1210" s="57"/>
    </row>
    <row r="1211" spans="1:16" ht="15.75" outlineLevel="2" x14ac:dyDescent="0.25">
      <c r="A1211" s="153"/>
      <c r="B1211" s="144"/>
      <c r="C1211" s="136"/>
      <c r="D1211" s="86" t="s">
        <v>8</v>
      </c>
      <c r="E1211" s="101">
        <v>0</v>
      </c>
      <c r="F1211" s="101">
        <v>0</v>
      </c>
      <c r="G1211" s="101">
        <v>0</v>
      </c>
      <c r="H1211" s="101">
        <v>0</v>
      </c>
      <c r="I1211" s="101">
        <v>0</v>
      </c>
      <c r="J1211" s="99">
        <f t="shared" si="341"/>
        <v>0</v>
      </c>
      <c r="K1211" s="53"/>
      <c r="L1211" s="57"/>
      <c r="M1211" s="57"/>
      <c r="N1211" s="57"/>
      <c r="O1211" s="57"/>
      <c r="P1211" s="57"/>
    </row>
    <row r="1212" spans="1:16" ht="142.5" customHeight="1" outlineLevel="2" x14ac:dyDescent="0.25">
      <c r="A1212" s="154"/>
      <c r="B1212" s="145"/>
      <c r="C1212" s="137"/>
      <c r="D1212" s="86" t="s">
        <v>9</v>
      </c>
      <c r="E1212" s="101">
        <v>0</v>
      </c>
      <c r="F1212" s="101">
        <v>0</v>
      </c>
      <c r="G1212" s="101">
        <v>0</v>
      </c>
      <c r="H1212" s="101">
        <v>0</v>
      </c>
      <c r="I1212" s="101">
        <v>0</v>
      </c>
      <c r="J1212" s="99">
        <f t="shared" si="341"/>
        <v>0</v>
      </c>
      <c r="K1212" s="53"/>
      <c r="L1212" s="57"/>
      <c r="M1212" s="57"/>
      <c r="N1212" s="57"/>
      <c r="O1212" s="57"/>
      <c r="P1212" s="57"/>
    </row>
    <row r="1213" spans="1:16" ht="15.75" outlineLevel="2" x14ac:dyDescent="0.25">
      <c r="A1213" s="152" t="s">
        <v>308</v>
      </c>
      <c r="B1213" s="143" t="s">
        <v>322</v>
      </c>
      <c r="C1213" s="132" t="s">
        <v>201</v>
      </c>
      <c r="D1213" s="86" t="s">
        <v>6</v>
      </c>
      <c r="E1213" s="100">
        <v>65</v>
      </c>
      <c r="F1213" s="100">
        <f>SUM(F1214:F1217)</f>
        <v>0</v>
      </c>
      <c r="G1213" s="100">
        <f>SUM(G1214:G1217)</f>
        <v>0</v>
      </c>
      <c r="H1213" s="100">
        <f>SUM(H1214:H1217)</f>
        <v>0</v>
      </c>
      <c r="I1213" s="100">
        <f>SUM(I1214:I1217)</f>
        <v>0</v>
      </c>
      <c r="J1213" s="99">
        <f t="shared" si="341"/>
        <v>65</v>
      </c>
      <c r="K1213" s="53"/>
      <c r="L1213" s="57"/>
      <c r="M1213" s="57"/>
      <c r="N1213" s="57"/>
      <c r="O1213" s="57"/>
      <c r="P1213" s="57"/>
    </row>
    <row r="1214" spans="1:16" ht="15.75" outlineLevel="2" x14ac:dyDescent="0.25">
      <c r="A1214" s="153"/>
      <c r="B1214" s="144"/>
      <c r="C1214" s="136"/>
      <c r="D1214" s="86" t="s">
        <v>180</v>
      </c>
      <c r="E1214" s="101">
        <v>65</v>
      </c>
      <c r="F1214" s="101">
        <v>0</v>
      </c>
      <c r="G1214" s="101">
        <v>0</v>
      </c>
      <c r="H1214" s="101">
        <v>0</v>
      </c>
      <c r="I1214" s="101">
        <v>0</v>
      </c>
      <c r="J1214" s="99">
        <f t="shared" si="341"/>
        <v>65</v>
      </c>
      <c r="K1214" s="53"/>
      <c r="L1214" s="57"/>
      <c r="M1214" s="57"/>
      <c r="N1214" s="57"/>
      <c r="O1214" s="57"/>
      <c r="P1214" s="57"/>
    </row>
    <row r="1215" spans="1:16" ht="15.75" outlineLevel="2" x14ac:dyDescent="0.25">
      <c r="A1215" s="153"/>
      <c r="B1215" s="144"/>
      <c r="C1215" s="136"/>
      <c r="D1215" s="86" t="s">
        <v>7</v>
      </c>
      <c r="E1215" s="101">
        <v>0</v>
      </c>
      <c r="F1215" s="101">
        <v>0</v>
      </c>
      <c r="G1215" s="101">
        <v>0</v>
      </c>
      <c r="H1215" s="101">
        <v>0</v>
      </c>
      <c r="I1215" s="101">
        <v>0</v>
      </c>
      <c r="J1215" s="99">
        <f t="shared" si="341"/>
        <v>0</v>
      </c>
      <c r="K1215" s="53"/>
      <c r="L1215" s="57"/>
      <c r="M1215" s="57"/>
      <c r="N1215" s="57"/>
      <c r="O1215" s="57"/>
      <c r="P1215" s="57"/>
    </row>
    <row r="1216" spans="1:16" ht="15.75" outlineLevel="2" x14ac:dyDescent="0.25">
      <c r="A1216" s="153"/>
      <c r="B1216" s="144"/>
      <c r="C1216" s="136"/>
      <c r="D1216" s="86" t="s">
        <v>8</v>
      </c>
      <c r="E1216" s="101">
        <v>0</v>
      </c>
      <c r="F1216" s="101">
        <v>0</v>
      </c>
      <c r="G1216" s="101">
        <v>0</v>
      </c>
      <c r="H1216" s="101">
        <v>0</v>
      </c>
      <c r="I1216" s="101">
        <v>0</v>
      </c>
      <c r="J1216" s="99">
        <f t="shared" si="341"/>
        <v>0</v>
      </c>
      <c r="K1216" s="53"/>
      <c r="L1216" s="57"/>
      <c r="M1216" s="57"/>
      <c r="N1216" s="57"/>
      <c r="O1216" s="57"/>
      <c r="P1216" s="57"/>
    </row>
    <row r="1217" spans="1:16" ht="15.75" outlineLevel="2" x14ac:dyDescent="0.25">
      <c r="A1217" s="154"/>
      <c r="B1217" s="145"/>
      <c r="C1217" s="137"/>
      <c r="D1217" s="86" t="s">
        <v>9</v>
      </c>
      <c r="E1217" s="101">
        <v>0</v>
      </c>
      <c r="F1217" s="101">
        <v>0</v>
      </c>
      <c r="G1217" s="101">
        <v>0</v>
      </c>
      <c r="H1217" s="101">
        <v>0</v>
      </c>
      <c r="I1217" s="101">
        <v>0</v>
      </c>
      <c r="J1217" s="99">
        <f t="shared" si="341"/>
        <v>0</v>
      </c>
      <c r="K1217" s="53"/>
      <c r="L1217" s="57"/>
      <c r="M1217" s="57"/>
      <c r="N1217" s="57"/>
      <c r="O1217" s="57"/>
      <c r="P1217" s="57"/>
    </row>
    <row r="1218" spans="1:16" ht="15.75" outlineLevel="2" x14ac:dyDescent="0.25">
      <c r="A1218" s="154" t="s">
        <v>309</v>
      </c>
      <c r="B1218" s="143" t="s">
        <v>372</v>
      </c>
      <c r="C1218" s="133" t="s">
        <v>293</v>
      </c>
      <c r="D1218" s="85" t="s">
        <v>6</v>
      </c>
      <c r="E1218" s="103">
        <f>SUM(E1219:E1222)</f>
        <v>0</v>
      </c>
      <c r="F1218" s="103">
        <f t="shared" ref="F1218:J1218" si="342">SUM(F1219:F1222)</f>
        <v>500</v>
      </c>
      <c r="G1218" s="103">
        <f t="shared" si="342"/>
        <v>500</v>
      </c>
      <c r="H1218" s="103">
        <f t="shared" si="342"/>
        <v>500</v>
      </c>
      <c r="I1218" s="103">
        <f t="shared" si="342"/>
        <v>0</v>
      </c>
      <c r="J1218" s="103">
        <f t="shared" si="342"/>
        <v>1500</v>
      </c>
      <c r="K1218" s="53"/>
      <c r="L1218" s="57"/>
      <c r="M1218" s="57"/>
      <c r="N1218" s="57"/>
      <c r="O1218" s="57"/>
      <c r="P1218" s="57"/>
    </row>
    <row r="1219" spans="1:16" ht="15.75" outlineLevel="2" x14ac:dyDescent="0.25">
      <c r="A1219" s="139"/>
      <c r="B1219" s="144"/>
      <c r="C1219" s="133"/>
      <c r="D1219" s="89" t="s">
        <v>180</v>
      </c>
      <c r="E1219" s="101">
        <v>0</v>
      </c>
      <c r="F1219" s="100">
        <v>500</v>
      </c>
      <c r="G1219" s="100">
        <v>500</v>
      </c>
      <c r="H1219" s="100">
        <v>500</v>
      </c>
      <c r="I1219" s="100">
        <v>0</v>
      </c>
      <c r="J1219" s="99">
        <f>E1219+F1219+G1219+H1219+I1219</f>
        <v>1500</v>
      </c>
      <c r="K1219" s="53"/>
      <c r="L1219" s="57"/>
      <c r="M1219" s="57"/>
      <c r="N1219" s="57"/>
      <c r="O1219" s="57"/>
      <c r="P1219" s="57"/>
    </row>
    <row r="1220" spans="1:16" ht="15.75" outlineLevel="2" x14ac:dyDescent="0.25">
      <c r="A1220" s="139"/>
      <c r="B1220" s="144"/>
      <c r="C1220" s="133"/>
      <c r="D1220" s="89" t="s">
        <v>7</v>
      </c>
      <c r="E1220" s="101">
        <v>0</v>
      </c>
      <c r="F1220" s="100">
        <v>0</v>
      </c>
      <c r="G1220" s="100">
        <v>0</v>
      </c>
      <c r="H1220" s="100">
        <v>0</v>
      </c>
      <c r="I1220" s="100">
        <v>0</v>
      </c>
      <c r="J1220" s="99">
        <f t="shared" ref="J1220:J1221" si="343">E1220+F1220+G1220+H1220+I1220</f>
        <v>0</v>
      </c>
      <c r="K1220" s="53"/>
      <c r="L1220" s="57"/>
      <c r="M1220" s="57"/>
      <c r="N1220" s="57"/>
      <c r="O1220" s="57"/>
      <c r="P1220" s="57"/>
    </row>
    <row r="1221" spans="1:16" ht="15.75" outlineLevel="2" x14ac:dyDescent="0.25">
      <c r="A1221" s="139"/>
      <c r="B1221" s="144"/>
      <c r="C1221" s="133"/>
      <c r="D1221" s="89" t="s">
        <v>8</v>
      </c>
      <c r="E1221" s="101">
        <v>0</v>
      </c>
      <c r="F1221" s="100">
        <v>0</v>
      </c>
      <c r="G1221" s="100">
        <v>0</v>
      </c>
      <c r="H1221" s="100">
        <v>0</v>
      </c>
      <c r="I1221" s="100">
        <v>0</v>
      </c>
      <c r="J1221" s="99">
        <f t="shared" si="343"/>
        <v>0</v>
      </c>
      <c r="K1221" s="53"/>
      <c r="L1221" s="57"/>
      <c r="M1221" s="57"/>
      <c r="N1221" s="57"/>
      <c r="O1221" s="57"/>
      <c r="P1221" s="57"/>
    </row>
    <row r="1222" spans="1:16" ht="15.75" outlineLevel="2" x14ac:dyDescent="0.25">
      <c r="A1222" s="139"/>
      <c r="B1222" s="145"/>
      <c r="C1222" s="134"/>
      <c r="D1222" s="89" t="s">
        <v>9</v>
      </c>
      <c r="E1222" s="101">
        <v>0</v>
      </c>
      <c r="F1222" s="100">
        <v>0</v>
      </c>
      <c r="G1222" s="100">
        <v>0</v>
      </c>
      <c r="H1222" s="100">
        <v>0</v>
      </c>
      <c r="I1222" s="100">
        <v>0</v>
      </c>
      <c r="J1222" s="99">
        <f>E1222+F1222+G1222+H1222+I1222</f>
        <v>0</v>
      </c>
      <c r="K1222" s="53"/>
      <c r="L1222" s="57"/>
      <c r="M1222" s="57"/>
      <c r="N1222" s="57"/>
      <c r="O1222" s="57"/>
      <c r="P1222" s="57"/>
    </row>
    <row r="1223" spans="1:16" ht="15.75" outlineLevel="2" x14ac:dyDescent="0.25">
      <c r="A1223" s="139" t="s">
        <v>311</v>
      </c>
      <c r="B1223" s="143" t="s">
        <v>332</v>
      </c>
      <c r="C1223" s="132" t="s">
        <v>294</v>
      </c>
      <c r="D1223" s="89" t="s">
        <v>6</v>
      </c>
      <c r="E1223" s="100">
        <f>SUM(E1224:E1227)</f>
        <v>0</v>
      </c>
      <c r="F1223" s="100">
        <f t="shared" ref="F1223:J1223" si="344">SUM(F1224:F1227)</f>
        <v>0</v>
      </c>
      <c r="G1223" s="100">
        <f t="shared" si="344"/>
        <v>500</v>
      </c>
      <c r="H1223" s="100">
        <f t="shared" si="344"/>
        <v>500</v>
      </c>
      <c r="I1223" s="100">
        <f t="shared" si="344"/>
        <v>0</v>
      </c>
      <c r="J1223" s="100">
        <f t="shared" si="344"/>
        <v>1000</v>
      </c>
      <c r="K1223" s="53"/>
      <c r="L1223" s="57"/>
      <c r="M1223" s="57"/>
      <c r="N1223" s="57"/>
      <c r="O1223" s="57"/>
      <c r="P1223" s="57"/>
    </row>
    <row r="1224" spans="1:16" ht="15.75" outlineLevel="2" x14ac:dyDescent="0.25">
      <c r="A1224" s="139"/>
      <c r="B1224" s="144"/>
      <c r="C1224" s="133"/>
      <c r="D1224" s="89" t="s">
        <v>180</v>
      </c>
      <c r="E1224" s="101">
        <v>0</v>
      </c>
      <c r="F1224" s="100">
        <v>0</v>
      </c>
      <c r="G1224" s="100">
        <v>500</v>
      </c>
      <c r="H1224" s="100">
        <v>500</v>
      </c>
      <c r="I1224" s="100">
        <v>0</v>
      </c>
      <c r="J1224" s="99">
        <f>E1224+F1224+G1224+H1224+I1224</f>
        <v>1000</v>
      </c>
      <c r="K1224" s="53"/>
      <c r="L1224" s="57"/>
      <c r="M1224" s="57"/>
      <c r="N1224" s="57"/>
      <c r="O1224" s="57"/>
      <c r="P1224" s="57"/>
    </row>
    <row r="1225" spans="1:16" ht="15.75" outlineLevel="2" x14ac:dyDescent="0.25">
      <c r="A1225" s="139"/>
      <c r="B1225" s="144"/>
      <c r="C1225" s="133"/>
      <c r="D1225" s="89" t="s">
        <v>7</v>
      </c>
      <c r="E1225" s="101">
        <v>0</v>
      </c>
      <c r="F1225" s="100">
        <v>0</v>
      </c>
      <c r="G1225" s="100">
        <v>0</v>
      </c>
      <c r="H1225" s="100">
        <v>0</v>
      </c>
      <c r="I1225" s="100">
        <v>0</v>
      </c>
      <c r="J1225" s="99">
        <f t="shared" ref="J1225:J1226" si="345">E1225+F1225+G1225+H1225+I1225</f>
        <v>0</v>
      </c>
      <c r="K1225" s="53"/>
      <c r="L1225" s="57"/>
      <c r="M1225" s="57"/>
      <c r="N1225" s="57"/>
      <c r="O1225" s="57"/>
      <c r="P1225" s="57"/>
    </row>
    <row r="1226" spans="1:16" ht="15.75" outlineLevel="2" x14ac:dyDescent="0.25">
      <c r="A1226" s="139"/>
      <c r="B1226" s="144"/>
      <c r="C1226" s="133"/>
      <c r="D1226" s="89" t="s">
        <v>8</v>
      </c>
      <c r="E1226" s="101">
        <v>0</v>
      </c>
      <c r="F1226" s="100">
        <v>0</v>
      </c>
      <c r="G1226" s="100">
        <v>0</v>
      </c>
      <c r="H1226" s="100">
        <v>0</v>
      </c>
      <c r="I1226" s="100">
        <v>0</v>
      </c>
      <c r="J1226" s="99">
        <f t="shared" si="345"/>
        <v>0</v>
      </c>
      <c r="K1226" s="53"/>
      <c r="L1226" s="57"/>
      <c r="M1226" s="57"/>
      <c r="N1226" s="57"/>
      <c r="O1226" s="57"/>
      <c r="P1226" s="57"/>
    </row>
    <row r="1227" spans="1:16" ht="15.75" outlineLevel="2" x14ac:dyDescent="0.25">
      <c r="A1227" s="139"/>
      <c r="B1227" s="145"/>
      <c r="C1227" s="134"/>
      <c r="D1227" s="89" t="s">
        <v>9</v>
      </c>
      <c r="E1227" s="101">
        <v>0</v>
      </c>
      <c r="F1227" s="100">
        <v>0</v>
      </c>
      <c r="G1227" s="100">
        <v>0</v>
      </c>
      <c r="H1227" s="100">
        <v>0</v>
      </c>
      <c r="I1227" s="100">
        <v>0</v>
      </c>
      <c r="J1227" s="99">
        <f>E1227+F1227+G1227+H1227+I1227</f>
        <v>0</v>
      </c>
      <c r="K1227" s="53"/>
      <c r="L1227" s="57"/>
      <c r="M1227" s="57"/>
      <c r="N1227" s="57"/>
      <c r="O1227" s="57"/>
      <c r="P1227" s="57"/>
    </row>
    <row r="1228" spans="1:16" ht="15.75" outlineLevel="2" x14ac:dyDescent="0.25">
      <c r="A1228" s="139" t="s">
        <v>312</v>
      </c>
      <c r="B1228" s="143" t="s">
        <v>332</v>
      </c>
      <c r="C1228" s="132" t="s">
        <v>295</v>
      </c>
      <c r="D1228" s="89" t="s">
        <v>6</v>
      </c>
      <c r="E1228" s="100">
        <f>SUM(E1229:E1232)</f>
        <v>0</v>
      </c>
      <c r="F1228" s="100">
        <f t="shared" ref="F1228:J1228" si="346">SUM(F1229:F1232)</f>
        <v>0</v>
      </c>
      <c r="G1228" s="100">
        <f t="shared" si="346"/>
        <v>500</v>
      </c>
      <c r="H1228" s="100">
        <f t="shared" si="346"/>
        <v>500</v>
      </c>
      <c r="I1228" s="100">
        <f t="shared" si="346"/>
        <v>0</v>
      </c>
      <c r="J1228" s="100">
        <f t="shared" si="346"/>
        <v>1000</v>
      </c>
      <c r="K1228" s="53"/>
      <c r="L1228" s="57"/>
      <c r="M1228" s="57"/>
      <c r="N1228" s="57"/>
      <c r="O1228" s="57"/>
      <c r="P1228" s="57"/>
    </row>
    <row r="1229" spans="1:16" ht="15.75" outlineLevel="2" x14ac:dyDescent="0.25">
      <c r="A1229" s="139"/>
      <c r="B1229" s="144"/>
      <c r="C1229" s="133"/>
      <c r="D1229" s="89" t="s">
        <v>180</v>
      </c>
      <c r="E1229" s="101">
        <v>0</v>
      </c>
      <c r="F1229" s="100">
        <v>0</v>
      </c>
      <c r="G1229" s="100">
        <v>500</v>
      </c>
      <c r="H1229" s="100">
        <v>500</v>
      </c>
      <c r="I1229" s="100">
        <v>0</v>
      </c>
      <c r="J1229" s="99">
        <f>E1229+F1229+G1229+H1229+I1229</f>
        <v>1000</v>
      </c>
      <c r="K1229" s="53"/>
      <c r="L1229" s="57"/>
      <c r="M1229" s="57"/>
      <c r="N1229" s="57"/>
      <c r="O1229" s="57"/>
      <c r="P1229" s="57"/>
    </row>
    <row r="1230" spans="1:16" ht="15.75" outlineLevel="2" x14ac:dyDescent="0.25">
      <c r="A1230" s="139"/>
      <c r="B1230" s="144"/>
      <c r="C1230" s="133"/>
      <c r="D1230" s="89" t="s">
        <v>7</v>
      </c>
      <c r="E1230" s="101">
        <v>0</v>
      </c>
      <c r="F1230" s="100">
        <v>0</v>
      </c>
      <c r="G1230" s="100">
        <v>0</v>
      </c>
      <c r="H1230" s="100">
        <v>0</v>
      </c>
      <c r="I1230" s="100">
        <v>0</v>
      </c>
      <c r="J1230" s="99">
        <f t="shared" ref="J1230:J1231" si="347">E1230+F1230+G1230+H1230+I1230</f>
        <v>0</v>
      </c>
      <c r="K1230" s="53"/>
      <c r="L1230" s="57"/>
      <c r="M1230" s="57"/>
      <c r="N1230" s="57"/>
      <c r="O1230" s="57"/>
      <c r="P1230" s="57"/>
    </row>
    <row r="1231" spans="1:16" ht="15.75" outlineLevel="2" x14ac:dyDescent="0.25">
      <c r="A1231" s="139"/>
      <c r="B1231" s="144"/>
      <c r="C1231" s="133"/>
      <c r="D1231" s="89" t="s">
        <v>8</v>
      </c>
      <c r="E1231" s="101">
        <v>0</v>
      </c>
      <c r="F1231" s="100">
        <v>0</v>
      </c>
      <c r="G1231" s="100">
        <v>0</v>
      </c>
      <c r="H1231" s="100">
        <v>0</v>
      </c>
      <c r="I1231" s="100">
        <v>0</v>
      </c>
      <c r="J1231" s="99">
        <f t="shared" si="347"/>
        <v>0</v>
      </c>
      <c r="K1231" s="53"/>
      <c r="L1231" s="57"/>
      <c r="M1231" s="57"/>
      <c r="N1231" s="57"/>
      <c r="O1231" s="57"/>
      <c r="P1231" s="57"/>
    </row>
    <row r="1232" spans="1:16" ht="15.75" outlineLevel="2" x14ac:dyDescent="0.25">
      <c r="A1232" s="139"/>
      <c r="B1232" s="145"/>
      <c r="C1232" s="134"/>
      <c r="D1232" s="89" t="s">
        <v>9</v>
      </c>
      <c r="E1232" s="101">
        <v>0</v>
      </c>
      <c r="F1232" s="100">
        <v>0</v>
      </c>
      <c r="G1232" s="100">
        <v>0</v>
      </c>
      <c r="H1232" s="100">
        <v>0</v>
      </c>
      <c r="I1232" s="100">
        <v>0</v>
      </c>
      <c r="J1232" s="99">
        <f>E1232+F1232+G1232+H1232+I1232</f>
        <v>0</v>
      </c>
      <c r="K1232" s="53"/>
      <c r="L1232" s="57"/>
      <c r="M1232" s="57"/>
      <c r="N1232" s="57"/>
      <c r="O1232" s="57"/>
      <c r="P1232" s="57"/>
    </row>
    <row r="1233" spans="1:16" ht="15.75" outlineLevel="2" x14ac:dyDescent="0.25">
      <c r="A1233" s="139" t="s">
        <v>313</v>
      </c>
      <c r="B1233" s="143" t="s">
        <v>373</v>
      </c>
      <c r="C1233" s="132" t="s">
        <v>296</v>
      </c>
      <c r="D1233" s="89" t="s">
        <v>6</v>
      </c>
      <c r="E1233" s="100">
        <f>SUM(E1234:E1237)</f>
        <v>0</v>
      </c>
      <c r="F1233" s="100">
        <f t="shared" ref="F1233:J1233" si="348">SUM(F1234:F1237)</f>
        <v>500</v>
      </c>
      <c r="G1233" s="100">
        <f t="shared" si="348"/>
        <v>500</v>
      </c>
      <c r="H1233" s="100">
        <f t="shared" si="348"/>
        <v>500</v>
      </c>
      <c r="I1233" s="100">
        <f t="shared" si="348"/>
        <v>0</v>
      </c>
      <c r="J1233" s="100">
        <f t="shared" si="348"/>
        <v>1500</v>
      </c>
      <c r="K1233" s="53"/>
      <c r="L1233" s="57"/>
      <c r="M1233" s="57"/>
      <c r="N1233" s="57"/>
      <c r="O1233" s="57"/>
      <c r="P1233" s="57"/>
    </row>
    <row r="1234" spans="1:16" ht="15.75" outlineLevel="2" x14ac:dyDescent="0.25">
      <c r="A1234" s="139"/>
      <c r="B1234" s="144"/>
      <c r="C1234" s="133"/>
      <c r="D1234" s="89" t="s">
        <v>180</v>
      </c>
      <c r="E1234" s="101">
        <v>0</v>
      </c>
      <c r="F1234" s="100">
        <v>500</v>
      </c>
      <c r="G1234" s="100">
        <v>500</v>
      </c>
      <c r="H1234" s="100">
        <v>500</v>
      </c>
      <c r="I1234" s="100">
        <v>0</v>
      </c>
      <c r="J1234" s="99">
        <f>E1234+F1234+G1234+H1234+I1234</f>
        <v>1500</v>
      </c>
      <c r="K1234" s="53"/>
      <c r="L1234" s="57"/>
      <c r="M1234" s="57"/>
      <c r="N1234" s="57"/>
      <c r="O1234" s="57"/>
      <c r="P1234" s="57"/>
    </row>
    <row r="1235" spans="1:16" ht="15.75" outlineLevel="2" x14ac:dyDescent="0.25">
      <c r="A1235" s="139"/>
      <c r="B1235" s="144"/>
      <c r="C1235" s="133"/>
      <c r="D1235" s="89" t="s">
        <v>7</v>
      </c>
      <c r="E1235" s="101">
        <v>0</v>
      </c>
      <c r="F1235" s="100">
        <v>0</v>
      </c>
      <c r="G1235" s="100">
        <v>0</v>
      </c>
      <c r="H1235" s="100">
        <v>0</v>
      </c>
      <c r="I1235" s="100">
        <v>0</v>
      </c>
      <c r="J1235" s="99">
        <f t="shared" ref="J1235:J1236" si="349">E1235+F1235+G1235+H1235+I1235</f>
        <v>0</v>
      </c>
      <c r="K1235" s="53"/>
      <c r="L1235" s="57"/>
      <c r="M1235" s="57"/>
      <c r="N1235" s="57"/>
      <c r="O1235" s="57"/>
      <c r="P1235" s="57"/>
    </row>
    <row r="1236" spans="1:16" ht="15.75" outlineLevel="2" x14ac:dyDescent="0.25">
      <c r="A1236" s="139"/>
      <c r="B1236" s="144"/>
      <c r="C1236" s="133"/>
      <c r="D1236" s="89" t="s">
        <v>8</v>
      </c>
      <c r="E1236" s="101">
        <v>0</v>
      </c>
      <c r="F1236" s="100">
        <v>0</v>
      </c>
      <c r="G1236" s="100">
        <v>0</v>
      </c>
      <c r="H1236" s="100">
        <v>0</v>
      </c>
      <c r="I1236" s="100">
        <v>0</v>
      </c>
      <c r="J1236" s="99">
        <f t="shared" si="349"/>
        <v>0</v>
      </c>
      <c r="K1236" s="53"/>
      <c r="L1236" s="57"/>
      <c r="M1236" s="57"/>
      <c r="N1236" s="57"/>
      <c r="O1236" s="57"/>
      <c r="P1236" s="57"/>
    </row>
    <row r="1237" spans="1:16" ht="15.75" outlineLevel="2" x14ac:dyDescent="0.25">
      <c r="A1237" s="139"/>
      <c r="B1237" s="145"/>
      <c r="C1237" s="134"/>
      <c r="D1237" s="89" t="s">
        <v>9</v>
      </c>
      <c r="E1237" s="101">
        <v>0</v>
      </c>
      <c r="F1237" s="100">
        <v>0</v>
      </c>
      <c r="G1237" s="100">
        <v>0</v>
      </c>
      <c r="H1237" s="100">
        <v>0</v>
      </c>
      <c r="I1237" s="100">
        <v>0</v>
      </c>
      <c r="J1237" s="99">
        <f>E1237+F1237+G1237+H1237+I1237</f>
        <v>0</v>
      </c>
      <c r="K1237" s="53"/>
      <c r="L1237" s="57"/>
      <c r="M1237" s="57"/>
      <c r="N1237" s="57"/>
      <c r="O1237" s="57"/>
      <c r="P1237" s="57"/>
    </row>
    <row r="1238" spans="1:16" ht="15.75" outlineLevel="2" x14ac:dyDescent="0.25">
      <c r="A1238" s="139" t="s">
        <v>314</v>
      </c>
      <c r="B1238" s="143" t="s">
        <v>374</v>
      </c>
      <c r="C1238" s="132" t="s">
        <v>297</v>
      </c>
      <c r="D1238" s="89" t="s">
        <v>6</v>
      </c>
      <c r="E1238" s="100">
        <f>SUM(E1239:E1242)</f>
        <v>0</v>
      </c>
      <c r="F1238" s="100">
        <f t="shared" ref="F1238:J1238" si="350">SUM(F1239:F1242)</f>
        <v>500</v>
      </c>
      <c r="G1238" s="100">
        <f t="shared" si="350"/>
        <v>500</v>
      </c>
      <c r="H1238" s="100">
        <f t="shared" si="350"/>
        <v>500</v>
      </c>
      <c r="I1238" s="100">
        <f t="shared" si="350"/>
        <v>0</v>
      </c>
      <c r="J1238" s="100">
        <f t="shared" si="350"/>
        <v>1500</v>
      </c>
      <c r="K1238" s="53"/>
      <c r="L1238" s="57"/>
      <c r="M1238" s="57"/>
      <c r="N1238" s="57"/>
      <c r="O1238" s="57"/>
      <c r="P1238" s="57"/>
    </row>
    <row r="1239" spans="1:16" ht="15.75" outlineLevel="2" x14ac:dyDescent="0.25">
      <c r="A1239" s="139"/>
      <c r="B1239" s="144"/>
      <c r="C1239" s="133"/>
      <c r="D1239" s="89" t="s">
        <v>180</v>
      </c>
      <c r="E1239" s="101">
        <v>0</v>
      </c>
      <c r="F1239" s="100">
        <v>500</v>
      </c>
      <c r="G1239" s="100">
        <v>500</v>
      </c>
      <c r="H1239" s="100">
        <v>500</v>
      </c>
      <c r="I1239" s="100">
        <v>0</v>
      </c>
      <c r="J1239" s="99">
        <f>E1239+F1239+G1239+H1239+I1239</f>
        <v>1500</v>
      </c>
      <c r="K1239" s="53"/>
      <c r="L1239" s="57"/>
      <c r="M1239" s="57"/>
      <c r="N1239" s="57"/>
      <c r="O1239" s="57"/>
      <c r="P1239" s="57"/>
    </row>
    <row r="1240" spans="1:16" ht="15.75" outlineLevel="2" x14ac:dyDescent="0.25">
      <c r="A1240" s="139"/>
      <c r="B1240" s="144"/>
      <c r="C1240" s="133"/>
      <c r="D1240" s="89" t="s">
        <v>7</v>
      </c>
      <c r="E1240" s="101">
        <v>0</v>
      </c>
      <c r="F1240" s="100">
        <v>0</v>
      </c>
      <c r="G1240" s="100">
        <v>0</v>
      </c>
      <c r="H1240" s="100">
        <v>0</v>
      </c>
      <c r="I1240" s="100">
        <v>0</v>
      </c>
      <c r="J1240" s="99">
        <f t="shared" ref="J1240:J1241" si="351">E1240+F1240+G1240+H1240+I1240</f>
        <v>0</v>
      </c>
      <c r="K1240" s="53"/>
      <c r="L1240" s="57"/>
      <c r="M1240" s="57"/>
      <c r="N1240" s="57"/>
      <c r="O1240" s="57"/>
      <c r="P1240" s="57"/>
    </row>
    <row r="1241" spans="1:16" ht="15.75" outlineLevel="2" x14ac:dyDescent="0.25">
      <c r="A1241" s="139"/>
      <c r="B1241" s="144"/>
      <c r="C1241" s="133"/>
      <c r="D1241" s="89" t="s">
        <v>8</v>
      </c>
      <c r="E1241" s="101">
        <v>0</v>
      </c>
      <c r="F1241" s="100">
        <v>0</v>
      </c>
      <c r="G1241" s="100">
        <v>0</v>
      </c>
      <c r="H1241" s="100">
        <v>0</v>
      </c>
      <c r="I1241" s="100">
        <v>0</v>
      </c>
      <c r="J1241" s="99">
        <f t="shared" si="351"/>
        <v>0</v>
      </c>
      <c r="K1241" s="53"/>
      <c r="L1241" s="57"/>
      <c r="M1241" s="57"/>
      <c r="N1241" s="57"/>
      <c r="O1241" s="57"/>
      <c r="P1241" s="57"/>
    </row>
    <row r="1242" spans="1:16" ht="15.75" outlineLevel="2" x14ac:dyDescent="0.25">
      <c r="A1242" s="139"/>
      <c r="B1242" s="145"/>
      <c r="C1242" s="134"/>
      <c r="D1242" s="89" t="s">
        <v>9</v>
      </c>
      <c r="E1242" s="101">
        <v>0</v>
      </c>
      <c r="F1242" s="100">
        <v>0</v>
      </c>
      <c r="G1242" s="100">
        <v>0</v>
      </c>
      <c r="H1242" s="100">
        <v>0</v>
      </c>
      <c r="I1242" s="100">
        <v>0</v>
      </c>
      <c r="J1242" s="99">
        <f>E1242+F1242+G1242+H1242+I1242</f>
        <v>0</v>
      </c>
      <c r="K1242" s="53"/>
      <c r="L1242" s="57"/>
      <c r="M1242" s="57"/>
      <c r="N1242" s="57"/>
      <c r="O1242" s="57"/>
      <c r="P1242" s="57"/>
    </row>
    <row r="1243" spans="1:16" ht="15.75" outlineLevel="2" x14ac:dyDescent="0.25">
      <c r="A1243" s="139" t="s">
        <v>315</v>
      </c>
      <c r="B1243" s="143" t="s">
        <v>375</v>
      </c>
      <c r="C1243" s="132" t="s">
        <v>298</v>
      </c>
      <c r="D1243" s="89" t="s">
        <v>6</v>
      </c>
      <c r="E1243" s="100">
        <f>SUM(E1244:E1247)</f>
        <v>0</v>
      </c>
      <c r="F1243" s="100">
        <f t="shared" ref="F1243:J1243" si="352">SUM(F1244:F1247)</f>
        <v>500</v>
      </c>
      <c r="G1243" s="100">
        <f t="shared" si="352"/>
        <v>500</v>
      </c>
      <c r="H1243" s="100">
        <f t="shared" si="352"/>
        <v>500</v>
      </c>
      <c r="I1243" s="100">
        <f t="shared" si="352"/>
        <v>0</v>
      </c>
      <c r="J1243" s="100">
        <f t="shared" si="352"/>
        <v>1500</v>
      </c>
      <c r="K1243" s="53"/>
      <c r="L1243" s="57"/>
      <c r="M1243" s="57"/>
      <c r="N1243" s="57"/>
      <c r="O1243" s="57"/>
      <c r="P1243" s="57"/>
    </row>
    <row r="1244" spans="1:16" ht="15.75" outlineLevel="2" x14ac:dyDescent="0.25">
      <c r="A1244" s="139"/>
      <c r="B1244" s="144"/>
      <c r="C1244" s="133"/>
      <c r="D1244" s="89" t="s">
        <v>180</v>
      </c>
      <c r="E1244" s="101">
        <v>0</v>
      </c>
      <c r="F1244" s="100">
        <v>500</v>
      </c>
      <c r="G1244" s="100">
        <v>500</v>
      </c>
      <c r="H1244" s="100">
        <v>500</v>
      </c>
      <c r="I1244" s="100">
        <v>0</v>
      </c>
      <c r="J1244" s="99">
        <f>E1244+F1244+G1244+H1244+I1244</f>
        <v>1500</v>
      </c>
      <c r="K1244" s="53"/>
      <c r="L1244" s="57"/>
      <c r="M1244" s="57"/>
      <c r="N1244" s="57"/>
      <c r="O1244" s="57"/>
      <c r="P1244" s="57"/>
    </row>
    <row r="1245" spans="1:16" ht="15.75" outlineLevel="2" x14ac:dyDescent="0.25">
      <c r="A1245" s="139"/>
      <c r="B1245" s="144"/>
      <c r="C1245" s="133"/>
      <c r="D1245" s="89" t="s">
        <v>7</v>
      </c>
      <c r="E1245" s="101">
        <v>0</v>
      </c>
      <c r="F1245" s="100">
        <v>0</v>
      </c>
      <c r="G1245" s="100">
        <v>0</v>
      </c>
      <c r="H1245" s="100">
        <v>0</v>
      </c>
      <c r="I1245" s="100">
        <v>0</v>
      </c>
      <c r="J1245" s="99">
        <f t="shared" ref="J1245:J1246" si="353">E1245+F1245+G1245+H1245+I1245</f>
        <v>0</v>
      </c>
      <c r="K1245" s="53"/>
      <c r="L1245" s="57"/>
      <c r="M1245" s="57"/>
      <c r="N1245" s="57"/>
      <c r="O1245" s="57"/>
      <c r="P1245" s="57"/>
    </row>
    <row r="1246" spans="1:16" ht="15.75" outlineLevel="2" x14ac:dyDescent="0.25">
      <c r="A1246" s="139"/>
      <c r="B1246" s="144"/>
      <c r="C1246" s="133"/>
      <c r="D1246" s="89" t="s">
        <v>8</v>
      </c>
      <c r="E1246" s="101">
        <v>0</v>
      </c>
      <c r="F1246" s="100">
        <v>0</v>
      </c>
      <c r="G1246" s="100">
        <v>0</v>
      </c>
      <c r="H1246" s="100">
        <v>0</v>
      </c>
      <c r="I1246" s="100">
        <v>0</v>
      </c>
      <c r="J1246" s="99">
        <f t="shared" si="353"/>
        <v>0</v>
      </c>
      <c r="K1246" s="53"/>
      <c r="L1246" s="57"/>
      <c r="M1246" s="57"/>
      <c r="N1246" s="57"/>
      <c r="O1246" s="57"/>
      <c r="P1246" s="57"/>
    </row>
    <row r="1247" spans="1:16" ht="15.75" outlineLevel="2" x14ac:dyDescent="0.25">
      <c r="A1247" s="139"/>
      <c r="B1247" s="145"/>
      <c r="C1247" s="134"/>
      <c r="D1247" s="89" t="s">
        <v>9</v>
      </c>
      <c r="E1247" s="101">
        <v>0</v>
      </c>
      <c r="F1247" s="100">
        <v>0</v>
      </c>
      <c r="G1247" s="100">
        <v>0</v>
      </c>
      <c r="H1247" s="100">
        <v>0</v>
      </c>
      <c r="I1247" s="100">
        <v>0</v>
      </c>
      <c r="J1247" s="99">
        <f>E1247+F1247+G1247+H1247+I1247</f>
        <v>0</v>
      </c>
      <c r="K1247" s="53"/>
      <c r="L1247" s="57"/>
      <c r="M1247" s="57"/>
      <c r="N1247" s="57"/>
      <c r="O1247" s="57"/>
      <c r="P1247" s="57"/>
    </row>
    <row r="1248" spans="1:16" ht="15.75" outlineLevel="2" x14ac:dyDescent="0.25">
      <c r="A1248" s="139" t="s">
        <v>316</v>
      </c>
      <c r="B1248" s="143" t="s">
        <v>332</v>
      </c>
      <c r="C1248" s="132" t="s">
        <v>299</v>
      </c>
      <c r="D1248" s="89" t="s">
        <v>6</v>
      </c>
      <c r="E1248" s="100">
        <f>SUM(E1249:E1252)</f>
        <v>0</v>
      </c>
      <c r="F1248" s="100">
        <f t="shared" ref="F1248:J1248" si="354">SUM(F1249:F1252)</f>
        <v>0</v>
      </c>
      <c r="G1248" s="100">
        <f t="shared" si="354"/>
        <v>500</v>
      </c>
      <c r="H1248" s="100">
        <f t="shared" si="354"/>
        <v>500</v>
      </c>
      <c r="I1248" s="100">
        <f t="shared" si="354"/>
        <v>0</v>
      </c>
      <c r="J1248" s="100">
        <f t="shared" si="354"/>
        <v>1000</v>
      </c>
      <c r="K1248" s="53"/>
      <c r="L1248" s="57"/>
      <c r="M1248" s="57"/>
      <c r="N1248" s="57"/>
      <c r="O1248" s="57"/>
      <c r="P1248" s="57"/>
    </row>
    <row r="1249" spans="1:16" ht="15.75" outlineLevel="2" x14ac:dyDescent="0.25">
      <c r="A1249" s="139"/>
      <c r="B1249" s="144"/>
      <c r="C1249" s="133"/>
      <c r="D1249" s="89" t="s">
        <v>180</v>
      </c>
      <c r="E1249" s="101">
        <v>0</v>
      </c>
      <c r="F1249" s="100">
        <v>0</v>
      </c>
      <c r="G1249" s="100">
        <v>500</v>
      </c>
      <c r="H1249" s="100">
        <v>500</v>
      </c>
      <c r="I1249" s="100">
        <v>0</v>
      </c>
      <c r="J1249" s="99">
        <f>E1249+F1249+G1249+H1249+I1249</f>
        <v>1000</v>
      </c>
      <c r="K1249" s="53"/>
      <c r="L1249" s="57"/>
      <c r="M1249" s="57"/>
      <c r="N1249" s="57"/>
      <c r="O1249" s="57"/>
      <c r="P1249" s="57"/>
    </row>
    <row r="1250" spans="1:16" ht="15.75" outlineLevel="2" x14ac:dyDescent="0.25">
      <c r="A1250" s="139"/>
      <c r="B1250" s="144"/>
      <c r="C1250" s="133"/>
      <c r="D1250" s="89" t="s">
        <v>7</v>
      </c>
      <c r="E1250" s="101">
        <v>0</v>
      </c>
      <c r="F1250" s="100">
        <v>0</v>
      </c>
      <c r="G1250" s="100">
        <v>0</v>
      </c>
      <c r="H1250" s="100">
        <v>0</v>
      </c>
      <c r="I1250" s="100">
        <v>0</v>
      </c>
      <c r="J1250" s="99">
        <f t="shared" ref="J1250:J1251" si="355">E1250+F1250+G1250+H1250+I1250</f>
        <v>0</v>
      </c>
      <c r="K1250" s="53"/>
      <c r="L1250" s="57"/>
      <c r="M1250" s="57"/>
      <c r="N1250" s="57"/>
      <c r="O1250" s="57"/>
      <c r="P1250" s="57"/>
    </row>
    <row r="1251" spans="1:16" ht="15.75" outlineLevel="2" x14ac:dyDescent="0.25">
      <c r="A1251" s="139"/>
      <c r="B1251" s="144"/>
      <c r="C1251" s="133"/>
      <c r="D1251" s="89" t="s">
        <v>8</v>
      </c>
      <c r="E1251" s="101">
        <v>0</v>
      </c>
      <c r="F1251" s="100">
        <v>0</v>
      </c>
      <c r="G1251" s="100">
        <v>0</v>
      </c>
      <c r="H1251" s="100">
        <v>0</v>
      </c>
      <c r="I1251" s="100">
        <v>0</v>
      </c>
      <c r="J1251" s="99">
        <f t="shared" si="355"/>
        <v>0</v>
      </c>
      <c r="K1251" s="53"/>
      <c r="L1251" s="57"/>
      <c r="M1251" s="57"/>
      <c r="N1251" s="57"/>
      <c r="O1251" s="57"/>
      <c r="P1251" s="57"/>
    </row>
    <row r="1252" spans="1:16" ht="15.75" outlineLevel="2" x14ac:dyDescent="0.25">
      <c r="A1252" s="139"/>
      <c r="B1252" s="145"/>
      <c r="C1252" s="134"/>
      <c r="D1252" s="89" t="s">
        <v>9</v>
      </c>
      <c r="E1252" s="101">
        <v>0</v>
      </c>
      <c r="F1252" s="100">
        <v>0</v>
      </c>
      <c r="G1252" s="100">
        <v>0</v>
      </c>
      <c r="H1252" s="100">
        <v>0</v>
      </c>
      <c r="I1252" s="100">
        <v>0</v>
      </c>
      <c r="J1252" s="99">
        <f>E1252+F1252+G1252+H1252+I1252</f>
        <v>0</v>
      </c>
      <c r="K1252" s="53"/>
      <c r="L1252" s="57"/>
      <c r="M1252" s="57"/>
      <c r="N1252" s="57"/>
      <c r="O1252" s="57"/>
      <c r="P1252" s="57"/>
    </row>
    <row r="1253" spans="1:16" ht="15.75" outlineLevel="2" x14ac:dyDescent="0.25">
      <c r="A1253" s="139" t="s">
        <v>334</v>
      </c>
      <c r="B1253" s="143" t="s">
        <v>333</v>
      </c>
      <c r="C1253" s="132" t="s">
        <v>201</v>
      </c>
      <c r="D1253" s="89" t="s">
        <v>6</v>
      </c>
      <c r="E1253" s="100">
        <f>SUM(E1254:E1257)</f>
        <v>0</v>
      </c>
      <c r="F1253" s="100">
        <f>SUM(F1254:F1257)</f>
        <v>3126.4870599999999</v>
      </c>
      <c r="G1253" s="100">
        <f t="shared" ref="G1253:I1253" si="356">SUM(G1254:G1257)</f>
        <v>0</v>
      </c>
      <c r="H1253" s="100">
        <f t="shared" si="356"/>
        <v>0</v>
      </c>
      <c r="I1253" s="100">
        <f t="shared" si="356"/>
        <v>0</v>
      </c>
      <c r="J1253" s="100">
        <f>SUM(J1254:J1257)</f>
        <v>3126.4870599999999</v>
      </c>
      <c r="K1253" s="53"/>
      <c r="L1253" s="57"/>
      <c r="M1253" s="57"/>
      <c r="N1253" s="57"/>
      <c r="O1253" s="57"/>
      <c r="P1253" s="57"/>
    </row>
    <row r="1254" spans="1:16" ht="15.75" outlineLevel="2" x14ac:dyDescent="0.25">
      <c r="A1254" s="139"/>
      <c r="B1254" s="144"/>
      <c r="C1254" s="136"/>
      <c r="D1254" s="89" t="s">
        <v>180</v>
      </c>
      <c r="E1254" s="101">
        <v>0</v>
      </c>
      <c r="F1254" s="100">
        <v>3126.4870599999999</v>
      </c>
      <c r="G1254" s="100">
        <v>0</v>
      </c>
      <c r="H1254" s="100">
        <v>0</v>
      </c>
      <c r="I1254" s="100">
        <v>0</v>
      </c>
      <c r="J1254" s="100">
        <f>E1254+F1254+G1254+H1254+I1254</f>
        <v>3126.4870599999999</v>
      </c>
      <c r="K1254" s="53"/>
      <c r="L1254" s="57"/>
      <c r="M1254" s="57"/>
      <c r="N1254" s="57"/>
      <c r="O1254" s="57"/>
      <c r="P1254" s="57"/>
    </row>
    <row r="1255" spans="1:16" ht="15.75" outlineLevel="2" x14ac:dyDescent="0.25">
      <c r="A1255" s="139"/>
      <c r="B1255" s="144"/>
      <c r="C1255" s="136"/>
      <c r="D1255" s="89" t="s">
        <v>7</v>
      </c>
      <c r="E1255" s="101">
        <v>0</v>
      </c>
      <c r="F1255" s="101">
        <v>0</v>
      </c>
      <c r="G1255" s="101">
        <v>0</v>
      </c>
      <c r="H1255" s="101">
        <v>0</v>
      </c>
      <c r="I1255" s="101">
        <v>0</v>
      </c>
      <c r="J1255" s="101">
        <v>0</v>
      </c>
      <c r="K1255" s="53"/>
      <c r="L1255" s="57"/>
      <c r="M1255" s="57"/>
      <c r="N1255" s="57"/>
      <c r="O1255" s="57"/>
      <c r="P1255" s="57"/>
    </row>
    <row r="1256" spans="1:16" ht="15.75" outlineLevel="2" x14ac:dyDescent="0.25">
      <c r="A1256" s="139"/>
      <c r="B1256" s="144"/>
      <c r="C1256" s="136"/>
      <c r="D1256" s="89" t="s">
        <v>8</v>
      </c>
      <c r="E1256" s="101">
        <v>0</v>
      </c>
      <c r="F1256" s="101">
        <v>0</v>
      </c>
      <c r="G1256" s="101">
        <v>0</v>
      </c>
      <c r="H1256" s="101">
        <v>0</v>
      </c>
      <c r="I1256" s="101">
        <v>0</v>
      </c>
      <c r="J1256" s="101">
        <v>0</v>
      </c>
      <c r="K1256" s="53"/>
      <c r="L1256" s="57"/>
      <c r="M1256" s="57"/>
      <c r="N1256" s="57"/>
      <c r="O1256" s="57"/>
      <c r="P1256" s="57"/>
    </row>
    <row r="1257" spans="1:16" ht="15.75" outlineLevel="2" x14ac:dyDescent="0.25">
      <c r="A1257" s="139"/>
      <c r="B1257" s="145"/>
      <c r="C1257" s="137"/>
      <c r="D1257" s="89" t="s">
        <v>9</v>
      </c>
      <c r="E1257" s="101">
        <v>0</v>
      </c>
      <c r="F1257" s="101">
        <v>0</v>
      </c>
      <c r="G1257" s="101">
        <v>0</v>
      </c>
      <c r="H1257" s="101">
        <v>0</v>
      </c>
      <c r="I1257" s="101">
        <v>0</v>
      </c>
      <c r="J1257" s="101">
        <v>0</v>
      </c>
      <c r="K1257" s="53"/>
      <c r="L1257" s="57"/>
      <c r="M1257" s="57"/>
      <c r="N1257" s="57"/>
      <c r="O1257" s="57"/>
      <c r="P1257" s="57"/>
    </row>
    <row r="1258" spans="1:16" ht="15.75" customHeight="1" outlineLevel="2" x14ac:dyDescent="0.25">
      <c r="A1258" s="148" t="s">
        <v>23</v>
      </c>
      <c r="B1258" s="132" t="s">
        <v>153</v>
      </c>
      <c r="C1258" s="135" t="s">
        <v>280</v>
      </c>
      <c r="D1258" s="86" t="s">
        <v>6</v>
      </c>
      <c r="E1258" s="99">
        <f>SUM(E1259:E1262)</f>
        <v>2766.6666700000001</v>
      </c>
      <c r="F1258" s="99">
        <f>SUM(F1259:F1262)</f>
        <v>2971.3541700000001</v>
      </c>
      <c r="G1258" s="99">
        <f>SUM(G1259:G1262)</f>
        <v>2971.3541700000001</v>
      </c>
      <c r="H1258" s="100">
        <f>SUM(H1259:H1262)</f>
        <v>0</v>
      </c>
      <c r="I1258" s="99">
        <f>SUM(I1259:I1262)</f>
        <v>0</v>
      </c>
      <c r="J1258" s="99">
        <f>E1258+F1258+G1258+H1263+I1258</f>
        <v>11680.72918</v>
      </c>
      <c r="K1258" s="53"/>
      <c r="L1258" s="57"/>
      <c r="M1258" s="57"/>
      <c r="N1258" s="57"/>
      <c r="O1258" s="57"/>
      <c r="P1258" s="57"/>
    </row>
    <row r="1259" spans="1:16" ht="15.75" outlineLevel="2" x14ac:dyDescent="0.25">
      <c r="A1259" s="149"/>
      <c r="B1259" s="133"/>
      <c r="C1259" s="135"/>
      <c r="D1259" s="86" t="s">
        <v>180</v>
      </c>
      <c r="E1259" s="99">
        <f>E1274+E1279+E1284</f>
        <v>110.66667</v>
      </c>
      <c r="F1259" s="99">
        <f>F1274+F1279+F1284+F1289</f>
        <v>118.85417</v>
      </c>
      <c r="G1259" s="99">
        <f t="shared" ref="G1259:I1259" si="357">G1274+G1279+G1284+G1289</f>
        <v>118.85417</v>
      </c>
      <c r="H1259" s="100">
        <v>0</v>
      </c>
      <c r="I1259" s="99">
        <f t="shared" si="357"/>
        <v>0</v>
      </c>
      <c r="J1259" s="99">
        <f>E1259+F1259+G1259+H1264+I1259</f>
        <v>467.22917999999999</v>
      </c>
      <c r="K1259" s="53"/>
      <c r="L1259" s="57"/>
      <c r="M1259" s="57"/>
      <c r="N1259" s="57"/>
      <c r="O1259" s="57"/>
      <c r="P1259" s="57"/>
    </row>
    <row r="1260" spans="1:16" ht="15.75" outlineLevel="2" x14ac:dyDescent="0.25">
      <c r="A1260" s="149"/>
      <c r="B1260" s="133"/>
      <c r="C1260" s="135"/>
      <c r="D1260" s="86" t="s">
        <v>7</v>
      </c>
      <c r="E1260" s="99">
        <f t="shared" ref="E1260:I1262" si="358">E1275+E1280+E1285</f>
        <v>0</v>
      </c>
      <c r="F1260" s="99">
        <f t="shared" ref="F1260:G1262" si="359">F1275+F1280+F1285+F1290</f>
        <v>0</v>
      </c>
      <c r="G1260" s="99">
        <f t="shared" si="359"/>
        <v>0</v>
      </c>
      <c r="H1260" s="101">
        <v>0</v>
      </c>
      <c r="I1260" s="99">
        <f t="shared" si="358"/>
        <v>0</v>
      </c>
      <c r="J1260" s="99">
        <f>E1260+F1260+G1260+H1265+I1260</f>
        <v>0</v>
      </c>
      <c r="K1260" s="53"/>
      <c r="L1260" s="57"/>
      <c r="M1260" s="57"/>
      <c r="N1260" s="57"/>
      <c r="O1260" s="57"/>
      <c r="P1260" s="57"/>
    </row>
    <row r="1261" spans="1:16" ht="15.75" outlineLevel="2" x14ac:dyDescent="0.25">
      <c r="A1261" s="149"/>
      <c r="B1261" s="133"/>
      <c r="C1261" s="135"/>
      <c r="D1261" s="86" t="s">
        <v>8</v>
      </c>
      <c r="E1261" s="99">
        <f t="shared" si="358"/>
        <v>2656</v>
      </c>
      <c r="F1261" s="99">
        <f t="shared" si="359"/>
        <v>2852.5</v>
      </c>
      <c r="G1261" s="99">
        <f t="shared" si="359"/>
        <v>2852.5</v>
      </c>
      <c r="H1261" s="101">
        <v>0</v>
      </c>
      <c r="I1261" s="99">
        <f t="shared" si="358"/>
        <v>0</v>
      </c>
      <c r="J1261" s="99">
        <f>E1261+F1261+G1261+H1266+I1261</f>
        <v>11213.5</v>
      </c>
      <c r="K1261" s="53"/>
      <c r="L1261" s="57"/>
      <c r="M1261" s="57"/>
      <c r="N1261" s="57"/>
      <c r="O1261" s="57"/>
      <c r="P1261" s="57"/>
    </row>
    <row r="1262" spans="1:16" ht="15.75" outlineLevel="2" x14ac:dyDescent="0.25">
      <c r="A1262" s="149"/>
      <c r="B1262" s="133"/>
      <c r="C1262" s="135"/>
      <c r="D1262" s="86" t="s">
        <v>9</v>
      </c>
      <c r="E1262" s="99">
        <f t="shared" si="358"/>
        <v>0</v>
      </c>
      <c r="F1262" s="99">
        <f t="shared" si="359"/>
        <v>0</v>
      </c>
      <c r="G1262" s="99">
        <f t="shared" si="359"/>
        <v>0</v>
      </c>
      <c r="H1262" s="101">
        <v>0</v>
      </c>
      <c r="I1262" s="99">
        <f>I1277+I1282+I1287</f>
        <v>0</v>
      </c>
      <c r="J1262" s="99">
        <f>E1262+F1262+G1262+H1267+I1262</f>
        <v>0</v>
      </c>
      <c r="K1262" s="53"/>
      <c r="L1262" s="57"/>
      <c r="M1262" s="57"/>
      <c r="N1262" s="57"/>
      <c r="O1262" s="57"/>
      <c r="P1262" s="57"/>
    </row>
    <row r="1263" spans="1:16" ht="15.75" outlineLevel="2" x14ac:dyDescent="0.25">
      <c r="A1263" s="149"/>
      <c r="B1263" s="133"/>
      <c r="C1263" s="132" t="s">
        <v>293</v>
      </c>
      <c r="D1263" s="86" t="s">
        <v>6</v>
      </c>
      <c r="E1263" s="100">
        <f>SUM(E1264:E1267)</f>
        <v>0</v>
      </c>
      <c r="F1263" s="100">
        <f>SUM(F1264:F1267)</f>
        <v>0</v>
      </c>
      <c r="G1263" s="100">
        <f>SUM(G1264:G1267)</f>
        <v>0</v>
      </c>
      <c r="H1263" s="99">
        <f>SUM(H1264:H1267)</f>
        <v>2971.3541700000001</v>
      </c>
      <c r="I1263" s="100">
        <f>SUM(I1264:I1267)</f>
        <v>0</v>
      </c>
      <c r="J1263" s="99">
        <f>E1263+F1263+G1263+I1263+H1263</f>
        <v>2971.3541700000001</v>
      </c>
      <c r="K1263" s="53"/>
      <c r="L1263" s="57"/>
      <c r="M1263" s="57"/>
      <c r="N1263" s="57"/>
      <c r="O1263" s="57"/>
      <c r="P1263" s="57"/>
    </row>
    <row r="1264" spans="1:16" ht="15.75" outlineLevel="2" x14ac:dyDescent="0.25">
      <c r="A1264" s="149"/>
      <c r="B1264" s="133"/>
      <c r="C1264" s="133"/>
      <c r="D1264" s="86" t="s">
        <v>180</v>
      </c>
      <c r="E1264" s="100">
        <v>0</v>
      </c>
      <c r="F1264" s="100">
        <v>0</v>
      </c>
      <c r="G1264" s="100">
        <v>0</v>
      </c>
      <c r="H1264" s="99">
        <f>H1274+H1279+H1284+H1289</f>
        <v>118.85417</v>
      </c>
      <c r="I1264" s="100">
        <v>0</v>
      </c>
      <c r="J1264" s="99">
        <f t="shared" ref="J1264:J1267" si="360">E1264+F1264+G1264+I1264+H1264</f>
        <v>118.85417</v>
      </c>
      <c r="K1264" s="53"/>
      <c r="L1264" s="57"/>
      <c r="M1264" s="57"/>
      <c r="N1264" s="57"/>
      <c r="O1264" s="57"/>
      <c r="P1264" s="57"/>
    </row>
    <row r="1265" spans="1:16" ht="15.75" outlineLevel="2" x14ac:dyDescent="0.25">
      <c r="A1265" s="149"/>
      <c r="B1265" s="133"/>
      <c r="C1265" s="133"/>
      <c r="D1265" s="86" t="s">
        <v>7</v>
      </c>
      <c r="E1265" s="101">
        <v>0</v>
      </c>
      <c r="F1265" s="101">
        <v>0</v>
      </c>
      <c r="G1265" s="101">
        <v>0</v>
      </c>
      <c r="H1265" s="99">
        <f>H1275+H1280+H1285+H1290</f>
        <v>0</v>
      </c>
      <c r="I1265" s="101">
        <v>0</v>
      </c>
      <c r="J1265" s="99">
        <f t="shared" si="360"/>
        <v>0</v>
      </c>
      <c r="K1265" s="53"/>
      <c r="L1265" s="57"/>
      <c r="M1265" s="57"/>
      <c r="N1265" s="57"/>
      <c r="O1265" s="57"/>
      <c r="P1265" s="57"/>
    </row>
    <row r="1266" spans="1:16" ht="15.75" outlineLevel="2" x14ac:dyDescent="0.25">
      <c r="A1266" s="149"/>
      <c r="B1266" s="133"/>
      <c r="C1266" s="133"/>
      <c r="D1266" s="86" t="s">
        <v>8</v>
      </c>
      <c r="E1266" s="101">
        <v>0</v>
      </c>
      <c r="F1266" s="101">
        <v>0</v>
      </c>
      <c r="G1266" s="101">
        <v>0</v>
      </c>
      <c r="H1266" s="99">
        <f>H1276+H1281+H1286+H1291</f>
        <v>2852.5</v>
      </c>
      <c r="I1266" s="101">
        <v>0</v>
      </c>
      <c r="J1266" s="99">
        <f t="shared" si="360"/>
        <v>2852.5</v>
      </c>
      <c r="K1266" s="53"/>
      <c r="L1266" s="57"/>
      <c r="M1266" s="57"/>
      <c r="N1266" s="57"/>
      <c r="O1266" s="57"/>
      <c r="P1266" s="57"/>
    </row>
    <row r="1267" spans="1:16" ht="15.75" outlineLevel="2" x14ac:dyDescent="0.25">
      <c r="A1267" s="149"/>
      <c r="B1267" s="133"/>
      <c r="C1267" s="134"/>
      <c r="D1267" s="86" t="s">
        <v>9</v>
      </c>
      <c r="E1267" s="101">
        <v>0</v>
      </c>
      <c r="F1267" s="101">
        <v>0</v>
      </c>
      <c r="G1267" s="101">
        <v>0</v>
      </c>
      <c r="H1267" s="99">
        <f>H1277+H1282+H1287+H1292</f>
        <v>0</v>
      </c>
      <c r="I1267" s="101">
        <v>0</v>
      </c>
      <c r="J1267" s="99">
        <f t="shared" si="360"/>
        <v>0</v>
      </c>
      <c r="K1267" s="53"/>
      <c r="L1267" s="57"/>
      <c r="M1267" s="57"/>
      <c r="N1267" s="57"/>
      <c r="O1267" s="57"/>
      <c r="P1267" s="57"/>
    </row>
    <row r="1268" spans="1:16" ht="15.75" outlineLevel="2" x14ac:dyDescent="0.25">
      <c r="A1268" s="149"/>
      <c r="B1268" s="133"/>
      <c r="C1268" s="143" t="s">
        <v>225</v>
      </c>
      <c r="D1268" s="86" t="s">
        <v>6</v>
      </c>
      <c r="E1268" s="100">
        <f>SUM(E1269:E1272)</f>
        <v>2766.6666700000001</v>
      </c>
      <c r="F1268" s="100">
        <f t="shared" ref="F1268:J1268" si="361">SUM(F1269:F1272)</f>
        <v>2971.3541700000001</v>
      </c>
      <c r="G1268" s="100">
        <f t="shared" si="361"/>
        <v>2971.3541700000001</v>
      </c>
      <c r="H1268" s="100">
        <f t="shared" si="361"/>
        <v>2971.3541700000001</v>
      </c>
      <c r="I1268" s="100">
        <f t="shared" si="361"/>
        <v>0</v>
      </c>
      <c r="J1268" s="100">
        <f t="shared" si="361"/>
        <v>14652.083350000001</v>
      </c>
      <c r="K1268" s="53"/>
      <c r="L1268" s="57"/>
      <c r="M1268" s="57"/>
      <c r="N1268" s="57"/>
      <c r="O1268" s="57"/>
      <c r="P1268" s="57"/>
    </row>
    <row r="1269" spans="1:16" ht="15.75" outlineLevel="2" x14ac:dyDescent="0.25">
      <c r="A1269" s="149"/>
      <c r="B1269" s="133"/>
      <c r="C1269" s="144"/>
      <c r="D1269" s="86" t="s">
        <v>180</v>
      </c>
      <c r="E1269" s="100">
        <f>E1259+E1264</f>
        <v>110.66667</v>
      </c>
      <c r="F1269" s="100">
        <f t="shared" ref="F1269:J1269" si="362">F1259+F1264</f>
        <v>118.85417</v>
      </c>
      <c r="G1269" s="100">
        <f t="shared" si="362"/>
        <v>118.85417</v>
      </c>
      <c r="H1269" s="100">
        <f t="shared" si="362"/>
        <v>118.85417</v>
      </c>
      <c r="I1269" s="100">
        <f t="shared" si="362"/>
        <v>0</v>
      </c>
      <c r="J1269" s="100">
        <f t="shared" si="362"/>
        <v>586.08335</v>
      </c>
      <c r="K1269" s="53"/>
      <c r="L1269" s="57"/>
      <c r="M1269" s="57"/>
      <c r="N1269" s="57"/>
      <c r="O1269" s="57"/>
      <c r="P1269" s="57"/>
    </row>
    <row r="1270" spans="1:16" ht="15.75" outlineLevel="2" x14ac:dyDescent="0.25">
      <c r="A1270" s="149"/>
      <c r="B1270" s="133"/>
      <c r="C1270" s="144"/>
      <c r="D1270" s="86" t="s">
        <v>7</v>
      </c>
      <c r="E1270" s="100">
        <f t="shared" ref="E1270:J1272" si="363">E1260+E1265</f>
        <v>0</v>
      </c>
      <c r="F1270" s="100">
        <f t="shared" si="363"/>
        <v>0</v>
      </c>
      <c r="G1270" s="100">
        <f t="shared" si="363"/>
        <v>0</v>
      </c>
      <c r="H1270" s="100">
        <f t="shared" si="363"/>
        <v>0</v>
      </c>
      <c r="I1270" s="100">
        <f t="shared" si="363"/>
        <v>0</v>
      </c>
      <c r="J1270" s="100">
        <f t="shared" si="363"/>
        <v>0</v>
      </c>
      <c r="K1270" s="53"/>
      <c r="L1270" s="57"/>
      <c r="M1270" s="57"/>
      <c r="N1270" s="57"/>
      <c r="O1270" s="57"/>
      <c r="P1270" s="57"/>
    </row>
    <row r="1271" spans="1:16" ht="15.75" outlineLevel="2" x14ac:dyDescent="0.25">
      <c r="A1271" s="149"/>
      <c r="B1271" s="133"/>
      <c r="C1271" s="144"/>
      <c r="D1271" s="86" t="s">
        <v>8</v>
      </c>
      <c r="E1271" s="100">
        <f t="shared" si="363"/>
        <v>2656</v>
      </c>
      <c r="F1271" s="100">
        <f t="shared" si="363"/>
        <v>2852.5</v>
      </c>
      <c r="G1271" s="100">
        <f t="shared" si="363"/>
        <v>2852.5</v>
      </c>
      <c r="H1271" s="100">
        <f t="shared" si="363"/>
        <v>2852.5</v>
      </c>
      <c r="I1271" s="100">
        <f t="shared" si="363"/>
        <v>0</v>
      </c>
      <c r="J1271" s="100">
        <f t="shared" si="363"/>
        <v>14066</v>
      </c>
      <c r="K1271" s="53"/>
      <c r="L1271" s="57"/>
      <c r="M1271" s="57"/>
      <c r="N1271" s="57"/>
      <c r="O1271" s="57"/>
      <c r="P1271" s="57"/>
    </row>
    <row r="1272" spans="1:16" ht="15.75" outlineLevel="2" x14ac:dyDescent="0.25">
      <c r="A1272" s="162"/>
      <c r="B1272" s="134"/>
      <c r="C1272" s="145"/>
      <c r="D1272" s="86" t="s">
        <v>9</v>
      </c>
      <c r="E1272" s="100">
        <f t="shared" si="363"/>
        <v>0</v>
      </c>
      <c r="F1272" s="100">
        <f t="shared" si="363"/>
        <v>0</v>
      </c>
      <c r="G1272" s="100">
        <f t="shared" si="363"/>
        <v>0</v>
      </c>
      <c r="H1272" s="100">
        <f t="shared" si="363"/>
        <v>0</v>
      </c>
      <c r="I1272" s="100">
        <f t="shared" si="363"/>
        <v>0</v>
      </c>
      <c r="J1272" s="100">
        <f t="shared" si="363"/>
        <v>0</v>
      </c>
      <c r="K1272" s="53"/>
      <c r="L1272" s="57"/>
      <c r="M1272" s="57"/>
      <c r="N1272" s="57"/>
      <c r="O1272" s="57"/>
      <c r="P1272" s="57"/>
    </row>
    <row r="1273" spans="1:16" ht="15.75" outlineLevel="2" x14ac:dyDescent="0.25">
      <c r="A1273" s="147" t="s">
        <v>24</v>
      </c>
      <c r="B1273" s="135" t="s">
        <v>200</v>
      </c>
      <c r="C1273" s="135" t="s">
        <v>280</v>
      </c>
      <c r="D1273" s="86" t="s">
        <v>6</v>
      </c>
      <c r="E1273" s="100">
        <f>SUM(E1274:E1277)</f>
        <v>2766.6666700000001</v>
      </c>
      <c r="F1273" s="100">
        <f>SUM(F1274:F1277)</f>
        <v>0</v>
      </c>
      <c r="G1273" s="100">
        <f>SUM(G1274:G1277)</f>
        <v>0</v>
      </c>
      <c r="H1273" s="100">
        <f>SUM(H1274:H1277)</f>
        <v>0</v>
      </c>
      <c r="I1273" s="100">
        <f>SUM(I1274:I1277)</f>
        <v>0</v>
      </c>
      <c r="J1273" s="99">
        <f t="shared" ref="J1273:J1277" si="364">E1273+F1273+G1273+H1273+I1273</f>
        <v>2766.6666700000001</v>
      </c>
      <c r="K1273" s="53"/>
      <c r="L1273" s="57"/>
      <c r="M1273" s="57"/>
      <c r="N1273" s="57"/>
      <c r="O1273" s="57"/>
      <c r="P1273" s="57"/>
    </row>
    <row r="1274" spans="1:16" ht="15.75" outlineLevel="2" x14ac:dyDescent="0.25">
      <c r="A1274" s="147"/>
      <c r="B1274" s="135"/>
      <c r="C1274" s="135"/>
      <c r="D1274" s="86" t="s">
        <v>180</v>
      </c>
      <c r="E1274" s="99">
        <v>110.66667</v>
      </c>
      <c r="F1274" s="99">
        <v>0</v>
      </c>
      <c r="G1274" s="99">
        <v>0</v>
      </c>
      <c r="H1274" s="99">
        <v>0</v>
      </c>
      <c r="I1274" s="99">
        <v>0</v>
      </c>
      <c r="J1274" s="99">
        <f t="shared" si="364"/>
        <v>110.66667</v>
      </c>
      <c r="K1274" s="53"/>
      <c r="L1274" s="57"/>
      <c r="M1274" s="57"/>
      <c r="N1274" s="57"/>
      <c r="O1274" s="57"/>
      <c r="P1274" s="57"/>
    </row>
    <row r="1275" spans="1:16" ht="15.75" outlineLevel="2" x14ac:dyDescent="0.25">
      <c r="A1275" s="147"/>
      <c r="B1275" s="135"/>
      <c r="C1275" s="135"/>
      <c r="D1275" s="86" t="s">
        <v>7</v>
      </c>
      <c r="E1275" s="99">
        <v>0</v>
      </c>
      <c r="F1275" s="99">
        <v>0</v>
      </c>
      <c r="G1275" s="99">
        <v>0</v>
      </c>
      <c r="H1275" s="99">
        <v>0</v>
      </c>
      <c r="I1275" s="99">
        <v>0</v>
      </c>
      <c r="J1275" s="99">
        <f t="shared" si="364"/>
        <v>0</v>
      </c>
      <c r="K1275" s="53"/>
      <c r="L1275" s="57"/>
      <c r="M1275" s="57"/>
      <c r="N1275" s="57"/>
      <c r="O1275" s="57"/>
      <c r="P1275" s="57"/>
    </row>
    <row r="1276" spans="1:16" ht="15.75" outlineLevel="2" x14ac:dyDescent="0.25">
      <c r="A1276" s="147"/>
      <c r="B1276" s="135"/>
      <c r="C1276" s="135"/>
      <c r="D1276" s="86" t="s">
        <v>8</v>
      </c>
      <c r="E1276" s="99">
        <v>2656</v>
      </c>
      <c r="F1276" s="99">
        <v>0</v>
      </c>
      <c r="G1276" s="99">
        <v>0</v>
      </c>
      <c r="H1276" s="99">
        <v>0</v>
      </c>
      <c r="I1276" s="99">
        <v>0</v>
      </c>
      <c r="J1276" s="99">
        <f t="shared" si="364"/>
        <v>2656</v>
      </c>
      <c r="K1276" s="53"/>
      <c r="L1276" s="57"/>
      <c r="M1276" s="57"/>
      <c r="N1276" s="57"/>
      <c r="O1276" s="57"/>
      <c r="P1276" s="57"/>
    </row>
    <row r="1277" spans="1:16" ht="18.75" customHeight="1" outlineLevel="2" x14ac:dyDescent="0.25">
      <c r="A1277" s="147"/>
      <c r="B1277" s="135"/>
      <c r="C1277" s="135"/>
      <c r="D1277" s="86" t="s">
        <v>9</v>
      </c>
      <c r="E1277" s="99">
        <v>0</v>
      </c>
      <c r="F1277" s="99">
        <v>0</v>
      </c>
      <c r="G1277" s="99">
        <v>0</v>
      </c>
      <c r="H1277" s="99">
        <v>0</v>
      </c>
      <c r="I1277" s="99">
        <v>0</v>
      </c>
      <c r="J1277" s="99">
        <f t="shared" si="364"/>
        <v>0</v>
      </c>
      <c r="K1277" s="53"/>
      <c r="L1277" s="57"/>
      <c r="M1277" s="57"/>
      <c r="N1277" s="57"/>
      <c r="O1277" s="57"/>
      <c r="P1277" s="57"/>
    </row>
    <row r="1278" spans="1:16" ht="15.75" customHeight="1" outlineLevel="2" x14ac:dyDescent="0.25">
      <c r="A1278" s="147" t="s">
        <v>25</v>
      </c>
      <c r="B1278" s="135" t="s">
        <v>40</v>
      </c>
      <c r="C1278" s="135" t="s">
        <v>280</v>
      </c>
      <c r="D1278" s="86" t="s">
        <v>6</v>
      </c>
      <c r="E1278" s="100">
        <f>SUM(E1279:E1282)</f>
        <v>0</v>
      </c>
      <c r="F1278" s="100">
        <f>SUM(F1279:F1282)</f>
        <v>2971.3541700000001</v>
      </c>
      <c r="G1278" s="100">
        <f>SUM(G1279:G1282)</f>
        <v>0</v>
      </c>
      <c r="H1278" s="100">
        <f>SUM(H1279:H1282)</f>
        <v>0</v>
      </c>
      <c r="I1278" s="100">
        <f>SUM(I1279:I1282)</f>
        <v>0</v>
      </c>
      <c r="J1278" s="99">
        <f>E1278+F1278+H1278+I1278+G1278</f>
        <v>2971.3541700000001</v>
      </c>
      <c r="K1278" s="53"/>
      <c r="L1278" s="57"/>
      <c r="M1278" s="57"/>
      <c r="N1278" s="57"/>
      <c r="O1278" s="57"/>
      <c r="P1278" s="57"/>
    </row>
    <row r="1279" spans="1:16" ht="15.75" outlineLevel="2" x14ac:dyDescent="0.25">
      <c r="A1279" s="147"/>
      <c r="B1279" s="135"/>
      <c r="C1279" s="135"/>
      <c r="D1279" s="86" t="s">
        <v>180</v>
      </c>
      <c r="E1279" s="99">
        <v>0</v>
      </c>
      <c r="F1279" s="99">
        <v>118.85417</v>
      </c>
      <c r="G1279" s="99">
        <v>0</v>
      </c>
      <c r="H1279" s="99">
        <v>0</v>
      </c>
      <c r="I1279" s="99">
        <v>0</v>
      </c>
      <c r="J1279" s="99">
        <f t="shared" ref="J1279:J1282" si="365">E1279+F1279+H1279+I1279+G1279</f>
        <v>118.85417</v>
      </c>
      <c r="K1279" s="53"/>
      <c r="L1279" s="57"/>
      <c r="M1279" s="57"/>
      <c r="N1279" s="57"/>
      <c r="O1279" s="57"/>
      <c r="P1279" s="57"/>
    </row>
    <row r="1280" spans="1:16" ht="15.75" outlineLevel="2" x14ac:dyDescent="0.25">
      <c r="A1280" s="147"/>
      <c r="B1280" s="135"/>
      <c r="C1280" s="135"/>
      <c r="D1280" s="86" t="s">
        <v>7</v>
      </c>
      <c r="E1280" s="99">
        <v>0</v>
      </c>
      <c r="F1280" s="99">
        <v>0</v>
      </c>
      <c r="G1280" s="99">
        <v>0</v>
      </c>
      <c r="H1280" s="99">
        <v>0</v>
      </c>
      <c r="I1280" s="99">
        <v>0</v>
      </c>
      <c r="J1280" s="99">
        <f t="shared" si="365"/>
        <v>0</v>
      </c>
      <c r="K1280" s="53"/>
      <c r="L1280" s="57"/>
      <c r="M1280" s="57"/>
      <c r="N1280" s="57"/>
      <c r="O1280" s="57"/>
      <c r="P1280" s="57"/>
    </row>
    <row r="1281" spans="1:16" ht="15.75" outlineLevel="2" x14ac:dyDescent="0.25">
      <c r="A1281" s="147"/>
      <c r="B1281" s="135"/>
      <c r="C1281" s="135"/>
      <c r="D1281" s="86" t="s">
        <v>8</v>
      </c>
      <c r="E1281" s="99">
        <v>0</v>
      </c>
      <c r="F1281" s="99">
        <v>2852.5</v>
      </c>
      <c r="G1281" s="99">
        <v>0</v>
      </c>
      <c r="H1281" s="99">
        <v>0</v>
      </c>
      <c r="I1281" s="99">
        <v>0</v>
      </c>
      <c r="J1281" s="99">
        <f t="shared" si="365"/>
        <v>2852.5</v>
      </c>
      <c r="K1281" s="53"/>
      <c r="L1281" s="57"/>
      <c r="M1281" s="57"/>
      <c r="N1281" s="57"/>
      <c r="O1281" s="57"/>
      <c r="P1281" s="57"/>
    </row>
    <row r="1282" spans="1:16" ht="15.75" outlineLevel="2" x14ac:dyDescent="0.25">
      <c r="A1282" s="147"/>
      <c r="B1282" s="135"/>
      <c r="C1282" s="135"/>
      <c r="D1282" s="86" t="s">
        <v>9</v>
      </c>
      <c r="E1282" s="99">
        <v>0</v>
      </c>
      <c r="F1282" s="99">
        <v>0</v>
      </c>
      <c r="G1282" s="99">
        <v>0</v>
      </c>
      <c r="H1282" s="99">
        <v>0</v>
      </c>
      <c r="I1282" s="99">
        <v>0</v>
      </c>
      <c r="J1282" s="99">
        <f t="shared" si="365"/>
        <v>0</v>
      </c>
      <c r="K1282" s="53"/>
      <c r="L1282" s="57"/>
      <c r="M1282" s="57"/>
      <c r="N1282" s="57"/>
      <c r="O1282" s="57"/>
      <c r="P1282" s="57"/>
    </row>
    <row r="1283" spans="1:16" ht="15.75" customHeight="1" outlineLevel="2" x14ac:dyDescent="0.25">
      <c r="A1283" s="147" t="s">
        <v>198</v>
      </c>
      <c r="B1283" s="135" t="s">
        <v>52</v>
      </c>
      <c r="C1283" s="135" t="s">
        <v>280</v>
      </c>
      <c r="D1283" s="86" t="s">
        <v>6</v>
      </c>
      <c r="E1283" s="100">
        <f>SUM(E1284:E1287)</f>
        <v>0</v>
      </c>
      <c r="F1283" s="100">
        <f>SUM(F1284:F1287)</f>
        <v>0</v>
      </c>
      <c r="G1283" s="100">
        <f>SUM(G1284:G1287)</f>
        <v>2971.3541700000001</v>
      </c>
      <c r="H1283" s="100">
        <f>SUM(H1284:H1287)</f>
        <v>0</v>
      </c>
      <c r="I1283" s="100">
        <f>SUM(I1284:I1287)</f>
        <v>0</v>
      </c>
      <c r="J1283" s="99">
        <f>E1283+G1283+I1283+F1283+H1283</f>
        <v>2971.3541700000001</v>
      </c>
      <c r="K1283" s="53"/>
      <c r="L1283" s="57"/>
      <c r="M1283" s="57"/>
      <c r="N1283" s="57"/>
      <c r="O1283" s="57"/>
      <c r="P1283" s="57"/>
    </row>
    <row r="1284" spans="1:16" ht="15.75" outlineLevel="2" x14ac:dyDescent="0.25">
      <c r="A1284" s="147"/>
      <c r="B1284" s="135"/>
      <c r="C1284" s="135"/>
      <c r="D1284" s="86" t="s">
        <v>180</v>
      </c>
      <c r="E1284" s="99">
        <v>0</v>
      </c>
      <c r="F1284" s="99">
        <v>0</v>
      </c>
      <c r="G1284" s="99">
        <v>118.85417</v>
      </c>
      <c r="H1284" s="99">
        <v>0</v>
      </c>
      <c r="I1284" s="99">
        <v>0</v>
      </c>
      <c r="J1284" s="99">
        <f t="shared" ref="J1284:J1287" si="366">E1284+G1284+I1284+F1284+H1284</f>
        <v>118.85417</v>
      </c>
      <c r="K1284" s="53"/>
      <c r="L1284" s="57"/>
      <c r="M1284" s="57"/>
      <c r="N1284" s="57"/>
      <c r="O1284" s="57"/>
      <c r="P1284" s="57"/>
    </row>
    <row r="1285" spans="1:16" ht="15.75" outlineLevel="2" x14ac:dyDescent="0.25">
      <c r="A1285" s="147"/>
      <c r="B1285" s="135"/>
      <c r="C1285" s="135"/>
      <c r="D1285" s="86" t="s">
        <v>7</v>
      </c>
      <c r="E1285" s="99">
        <v>0</v>
      </c>
      <c r="F1285" s="99">
        <v>0</v>
      </c>
      <c r="G1285" s="99">
        <v>0</v>
      </c>
      <c r="H1285" s="99">
        <v>0</v>
      </c>
      <c r="I1285" s="99">
        <v>0</v>
      </c>
      <c r="J1285" s="99">
        <f t="shared" si="366"/>
        <v>0</v>
      </c>
      <c r="K1285" s="53"/>
      <c r="L1285" s="57"/>
      <c r="M1285" s="57"/>
      <c r="N1285" s="57"/>
      <c r="O1285" s="57"/>
      <c r="P1285" s="57"/>
    </row>
    <row r="1286" spans="1:16" ht="15.75" outlineLevel="2" x14ac:dyDescent="0.25">
      <c r="A1286" s="147"/>
      <c r="B1286" s="135"/>
      <c r="C1286" s="135"/>
      <c r="D1286" s="86" t="s">
        <v>8</v>
      </c>
      <c r="E1286" s="99">
        <v>0</v>
      </c>
      <c r="F1286" s="99">
        <v>0</v>
      </c>
      <c r="G1286" s="99">
        <v>2852.5</v>
      </c>
      <c r="H1286" s="99">
        <v>0</v>
      </c>
      <c r="I1286" s="99">
        <v>0</v>
      </c>
      <c r="J1286" s="99">
        <f t="shared" si="366"/>
        <v>2852.5</v>
      </c>
      <c r="K1286" s="53"/>
      <c r="L1286" s="57"/>
      <c r="M1286" s="57"/>
      <c r="N1286" s="57"/>
      <c r="O1286" s="57"/>
      <c r="P1286" s="57"/>
    </row>
    <row r="1287" spans="1:16" ht="15.75" outlineLevel="2" x14ac:dyDescent="0.25">
      <c r="A1287" s="147"/>
      <c r="B1287" s="135"/>
      <c r="C1287" s="135"/>
      <c r="D1287" s="86" t="s">
        <v>9</v>
      </c>
      <c r="E1287" s="99">
        <v>0</v>
      </c>
      <c r="F1287" s="99">
        <v>0</v>
      </c>
      <c r="G1287" s="99">
        <v>0</v>
      </c>
      <c r="H1287" s="99">
        <v>0</v>
      </c>
      <c r="I1287" s="99">
        <v>0</v>
      </c>
      <c r="J1287" s="99">
        <f t="shared" si="366"/>
        <v>0</v>
      </c>
      <c r="K1287" s="53"/>
      <c r="L1287" s="57"/>
      <c r="M1287" s="57"/>
      <c r="N1287" s="57"/>
      <c r="O1287" s="57"/>
      <c r="P1287" s="57"/>
    </row>
    <row r="1288" spans="1:16" ht="15.75" outlineLevel="2" x14ac:dyDescent="0.25">
      <c r="A1288" s="147" t="s">
        <v>301</v>
      </c>
      <c r="B1288" s="132" t="s">
        <v>302</v>
      </c>
      <c r="C1288" s="132" t="s">
        <v>293</v>
      </c>
      <c r="D1288" s="86" t="s">
        <v>6</v>
      </c>
      <c r="E1288" s="100">
        <f>SUM(E1289:E1292)</f>
        <v>0</v>
      </c>
      <c r="F1288" s="100">
        <f>SUM(F1289:F1292)</f>
        <v>0</v>
      </c>
      <c r="G1288" s="100">
        <f>SUM(G1289:G1292)</f>
        <v>0</v>
      </c>
      <c r="H1288" s="100">
        <f>SUM(H1289:H1292)</f>
        <v>2971.3541700000001</v>
      </c>
      <c r="I1288" s="100">
        <f t="shared" ref="I1288:I1292" si="367">SUM(I1289:I1292)</f>
        <v>0</v>
      </c>
      <c r="J1288" s="100">
        <f>E1288+F1288+G1288+H1288+I1288</f>
        <v>2971.3541700000001</v>
      </c>
      <c r="K1288" s="53"/>
      <c r="L1288" s="57"/>
      <c r="M1288" s="57"/>
      <c r="N1288" s="57"/>
      <c r="O1288" s="57"/>
      <c r="P1288" s="57"/>
    </row>
    <row r="1289" spans="1:16" ht="15.75" outlineLevel="2" x14ac:dyDescent="0.25">
      <c r="A1289" s="147"/>
      <c r="B1289" s="133"/>
      <c r="C1289" s="133"/>
      <c r="D1289" s="86" t="s">
        <v>180</v>
      </c>
      <c r="E1289" s="99">
        <v>0</v>
      </c>
      <c r="F1289" s="99">
        <v>0</v>
      </c>
      <c r="G1289" s="99">
        <v>0</v>
      </c>
      <c r="H1289" s="99">
        <v>118.85417</v>
      </c>
      <c r="I1289" s="100">
        <f t="shared" si="367"/>
        <v>0</v>
      </c>
      <c r="J1289" s="100">
        <f t="shared" ref="J1289:J1292" si="368">E1289+F1289+G1289+H1289+I1289</f>
        <v>118.85417</v>
      </c>
      <c r="K1289" s="53"/>
      <c r="L1289" s="57"/>
      <c r="M1289" s="57"/>
      <c r="N1289" s="57"/>
      <c r="O1289" s="57"/>
      <c r="P1289" s="57"/>
    </row>
    <row r="1290" spans="1:16" ht="15.75" outlineLevel="2" x14ac:dyDescent="0.25">
      <c r="A1290" s="147"/>
      <c r="B1290" s="133"/>
      <c r="C1290" s="133"/>
      <c r="D1290" s="86" t="s">
        <v>7</v>
      </c>
      <c r="E1290" s="99">
        <v>0</v>
      </c>
      <c r="F1290" s="99">
        <v>0</v>
      </c>
      <c r="G1290" s="99">
        <v>0</v>
      </c>
      <c r="H1290" s="99">
        <v>0</v>
      </c>
      <c r="I1290" s="100">
        <f t="shared" si="367"/>
        <v>0</v>
      </c>
      <c r="J1290" s="100">
        <f t="shared" si="368"/>
        <v>0</v>
      </c>
      <c r="K1290" s="53"/>
      <c r="L1290" s="57"/>
      <c r="M1290" s="57"/>
      <c r="N1290" s="57"/>
      <c r="O1290" s="57"/>
      <c r="P1290" s="57"/>
    </row>
    <row r="1291" spans="1:16" ht="15.75" outlineLevel="2" x14ac:dyDescent="0.25">
      <c r="A1291" s="147"/>
      <c r="B1291" s="133"/>
      <c r="C1291" s="133"/>
      <c r="D1291" s="86" t="s">
        <v>8</v>
      </c>
      <c r="E1291" s="99">
        <v>0</v>
      </c>
      <c r="F1291" s="99">
        <v>0</v>
      </c>
      <c r="G1291" s="99">
        <v>0</v>
      </c>
      <c r="H1291" s="99">
        <v>2852.5</v>
      </c>
      <c r="I1291" s="100">
        <f t="shared" si="367"/>
        <v>0</v>
      </c>
      <c r="J1291" s="100">
        <f t="shared" si="368"/>
        <v>2852.5</v>
      </c>
      <c r="K1291" s="53"/>
      <c r="L1291" s="57"/>
      <c r="M1291" s="57"/>
      <c r="N1291" s="57"/>
      <c r="O1291" s="57"/>
      <c r="P1291" s="57"/>
    </row>
    <row r="1292" spans="1:16" ht="15.75" outlineLevel="2" x14ac:dyDescent="0.25">
      <c r="A1292" s="147"/>
      <c r="B1292" s="134"/>
      <c r="C1292" s="134"/>
      <c r="D1292" s="86" t="s">
        <v>9</v>
      </c>
      <c r="E1292" s="99">
        <v>0</v>
      </c>
      <c r="F1292" s="99">
        <v>0</v>
      </c>
      <c r="G1292" s="99">
        <v>0</v>
      </c>
      <c r="H1292" s="99">
        <v>0</v>
      </c>
      <c r="I1292" s="100">
        <f t="shared" si="367"/>
        <v>0</v>
      </c>
      <c r="J1292" s="100">
        <f t="shared" si="368"/>
        <v>0</v>
      </c>
      <c r="K1292" s="53"/>
      <c r="L1292" s="57"/>
      <c r="M1292" s="57"/>
      <c r="N1292" s="57"/>
      <c r="O1292" s="57"/>
      <c r="P1292" s="57"/>
    </row>
    <row r="1293" spans="1:16" ht="15.75" outlineLevel="2" x14ac:dyDescent="0.25">
      <c r="A1293" s="147" t="s">
        <v>26</v>
      </c>
      <c r="B1293" s="135" t="s">
        <v>193</v>
      </c>
      <c r="C1293" s="146" t="s">
        <v>201</v>
      </c>
      <c r="D1293" s="86" t="s">
        <v>6</v>
      </c>
      <c r="E1293" s="99">
        <f>SUM(E1294:E1297)</f>
        <v>0</v>
      </c>
      <c r="F1293" s="99">
        <f>SUM(F1294:F1297)</f>
        <v>437602.96030000004</v>
      </c>
      <c r="G1293" s="99">
        <f>SUM(G1294:G1297)</f>
        <v>0</v>
      </c>
      <c r="H1293" s="99">
        <f>SUM(H1294:H1297)</f>
        <v>0</v>
      </c>
      <c r="I1293" s="99">
        <f>SUM(I1294:I1297)</f>
        <v>0</v>
      </c>
      <c r="J1293" s="99">
        <f t="shared" ref="J1293:J1307" si="369">E1293+F1293+G1293+H1293+I1293</f>
        <v>437602.96030000004</v>
      </c>
      <c r="K1293" s="53"/>
      <c r="L1293" s="57"/>
      <c r="M1293" s="57"/>
      <c r="N1293" s="57"/>
      <c r="O1293" s="57"/>
      <c r="P1293" s="57"/>
    </row>
    <row r="1294" spans="1:16" ht="15.75" outlineLevel="2" x14ac:dyDescent="0.25">
      <c r="A1294" s="147"/>
      <c r="B1294" s="135"/>
      <c r="C1294" s="146"/>
      <c r="D1294" s="86" t="s">
        <v>180</v>
      </c>
      <c r="E1294" s="99">
        <f>E1299+E1304</f>
        <v>0</v>
      </c>
      <c r="F1294" s="99">
        <f>F1299+F1304</f>
        <v>43.760300000000001</v>
      </c>
      <c r="G1294" s="99">
        <f>G1299+G1304</f>
        <v>0</v>
      </c>
      <c r="H1294" s="99">
        <f>H1299+H1304</f>
        <v>0</v>
      </c>
      <c r="I1294" s="99">
        <f>I1299+I1304</f>
        <v>0</v>
      </c>
      <c r="J1294" s="99">
        <f t="shared" si="369"/>
        <v>43.760300000000001</v>
      </c>
      <c r="K1294" s="53"/>
      <c r="L1294" s="57"/>
      <c r="M1294" s="57"/>
      <c r="N1294" s="57"/>
      <c r="O1294" s="57"/>
      <c r="P1294" s="57"/>
    </row>
    <row r="1295" spans="1:16" ht="15.75" outlineLevel="2" x14ac:dyDescent="0.25">
      <c r="A1295" s="147"/>
      <c r="B1295" s="135"/>
      <c r="C1295" s="146"/>
      <c r="D1295" s="86" t="s">
        <v>7</v>
      </c>
      <c r="E1295" s="99">
        <f t="shared" ref="E1295:I1297" si="370">E1300+E1305</f>
        <v>0</v>
      </c>
      <c r="F1295" s="99">
        <f t="shared" si="370"/>
        <v>0</v>
      </c>
      <c r="G1295" s="99">
        <f t="shared" si="370"/>
        <v>0</v>
      </c>
      <c r="H1295" s="99">
        <f t="shared" si="370"/>
        <v>0</v>
      </c>
      <c r="I1295" s="99">
        <f t="shared" si="370"/>
        <v>0</v>
      </c>
      <c r="J1295" s="99">
        <f t="shared" si="369"/>
        <v>0</v>
      </c>
      <c r="K1295" s="53"/>
      <c r="L1295" s="57"/>
      <c r="M1295" s="57"/>
      <c r="N1295" s="57"/>
      <c r="O1295" s="57"/>
      <c r="P1295" s="57"/>
    </row>
    <row r="1296" spans="1:16" ht="15.75" outlineLevel="2" x14ac:dyDescent="0.25">
      <c r="A1296" s="147"/>
      <c r="B1296" s="135"/>
      <c r="C1296" s="146"/>
      <c r="D1296" s="86" t="s">
        <v>8</v>
      </c>
      <c r="E1296" s="99">
        <f t="shared" si="370"/>
        <v>0</v>
      </c>
      <c r="F1296" s="99">
        <f t="shared" si="370"/>
        <v>437559.2</v>
      </c>
      <c r="G1296" s="99">
        <f t="shared" si="370"/>
        <v>0</v>
      </c>
      <c r="H1296" s="99">
        <f t="shared" si="370"/>
        <v>0</v>
      </c>
      <c r="I1296" s="99">
        <f t="shared" si="370"/>
        <v>0</v>
      </c>
      <c r="J1296" s="99">
        <f t="shared" si="369"/>
        <v>437559.2</v>
      </c>
      <c r="K1296" s="53"/>
      <c r="L1296" s="57"/>
      <c r="M1296" s="57"/>
      <c r="N1296" s="57"/>
      <c r="O1296" s="57"/>
      <c r="P1296" s="57"/>
    </row>
    <row r="1297" spans="1:16" ht="15.75" outlineLevel="2" x14ac:dyDescent="0.25">
      <c r="A1297" s="147"/>
      <c r="B1297" s="135"/>
      <c r="C1297" s="146"/>
      <c r="D1297" s="86" t="s">
        <v>9</v>
      </c>
      <c r="E1297" s="99">
        <f t="shared" si="370"/>
        <v>0</v>
      </c>
      <c r="F1297" s="99">
        <f t="shared" si="370"/>
        <v>0</v>
      </c>
      <c r="G1297" s="99">
        <f t="shared" si="370"/>
        <v>0</v>
      </c>
      <c r="H1297" s="99">
        <f t="shared" si="370"/>
        <v>0</v>
      </c>
      <c r="I1297" s="99">
        <f t="shared" si="370"/>
        <v>0</v>
      </c>
      <c r="J1297" s="99">
        <f t="shared" si="369"/>
        <v>0</v>
      </c>
      <c r="K1297" s="53"/>
      <c r="L1297" s="57"/>
      <c r="M1297" s="57"/>
      <c r="N1297" s="57"/>
      <c r="O1297" s="57"/>
      <c r="P1297" s="57"/>
    </row>
    <row r="1298" spans="1:16" ht="15.75" outlineLevel="2" x14ac:dyDescent="0.25">
      <c r="A1298" s="147" t="s">
        <v>194</v>
      </c>
      <c r="B1298" s="135" t="s">
        <v>196</v>
      </c>
      <c r="C1298" s="135" t="s">
        <v>201</v>
      </c>
      <c r="D1298" s="86" t="s">
        <v>6</v>
      </c>
      <c r="E1298" s="100">
        <f>SUM(E1299:E1302)</f>
        <v>0</v>
      </c>
      <c r="F1298" s="100">
        <f>SUM(F1299:F1302)</f>
        <v>2759.6537900000003</v>
      </c>
      <c r="G1298" s="100">
        <f>SUM(G1299:G1302)</f>
        <v>0</v>
      </c>
      <c r="H1298" s="100">
        <f>SUM(H1299:H1302)</f>
        <v>0</v>
      </c>
      <c r="I1298" s="100">
        <f>SUM(I1299:I1302)</f>
        <v>0</v>
      </c>
      <c r="J1298" s="99">
        <f t="shared" si="369"/>
        <v>2759.6537900000003</v>
      </c>
      <c r="K1298" s="53"/>
      <c r="L1298" s="57"/>
      <c r="M1298" s="57"/>
      <c r="N1298" s="57"/>
      <c r="O1298" s="57"/>
      <c r="P1298" s="57"/>
    </row>
    <row r="1299" spans="1:16" ht="15.75" outlineLevel="2" x14ac:dyDescent="0.25">
      <c r="A1299" s="147"/>
      <c r="B1299" s="135"/>
      <c r="C1299" s="135"/>
      <c r="D1299" s="86" t="s">
        <v>180</v>
      </c>
      <c r="E1299" s="99">
        <v>0</v>
      </c>
      <c r="F1299" s="107">
        <v>0.27596999999999999</v>
      </c>
      <c r="G1299" s="99">
        <v>0</v>
      </c>
      <c r="H1299" s="99">
        <v>0</v>
      </c>
      <c r="I1299" s="99">
        <v>0</v>
      </c>
      <c r="J1299" s="99">
        <f t="shared" si="369"/>
        <v>0.27596999999999999</v>
      </c>
      <c r="K1299" s="53"/>
      <c r="L1299" s="57"/>
      <c r="M1299" s="57"/>
      <c r="N1299" s="57"/>
      <c r="O1299" s="57"/>
      <c r="P1299" s="57"/>
    </row>
    <row r="1300" spans="1:16" ht="15.75" outlineLevel="2" x14ac:dyDescent="0.25">
      <c r="A1300" s="147"/>
      <c r="B1300" s="135"/>
      <c r="C1300" s="135"/>
      <c r="D1300" s="86" t="s">
        <v>7</v>
      </c>
      <c r="E1300" s="99">
        <v>0</v>
      </c>
      <c r="F1300" s="99">
        <v>0</v>
      </c>
      <c r="G1300" s="99">
        <v>0</v>
      </c>
      <c r="H1300" s="99">
        <v>0</v>
      </c>
      <c r="I1300" s="99">
        <v>0</v>
      </c>
      <c r="J1300" s="99">
        <f t="shared" si="369"/>
        <v>0</v>
      </c>
      <c r="K1300" s="53"/>
      <c r="L1300" s="57"/>
      <c r="M1300" s="57"/>
      <c r="N1300" s="57"/>
      <c r="O1300" s="57"/>
      <c r="P1300" s="57"/>
    </row>
    <row r="1301" spans="1:16" ht="15.75" outlineLevel="2" x14ac:dyDescent="0.25">
      <c r="A1301" s="147"/>
      <c r="B1301" s="135"/>
      <c r="C1301" s="135"/>
      <c r="D1301" s="86" t="s">
        <v>8</v>
      </c>
      <c r="E1301" s="99">
        <v>0</v>
      </c>
      <c r="F1301" s="107">
        <v>2759.3778200000002</v>
      </c>
      <c r="G1301" s="99">
        <v>0</v>
      </c>
      <c r="H1301" s="99">
        <v>0</v>
      </c>
      <c r="I1301" s="99">
        <v>0</v>
      </c>
      <c r="J1301" s="99">
        <f t="shared" si="369"/>
        <v>2759.3778200000002</v>
      </c>
      <c r="K1301" s="53"/>
      <c r="L1301" s="57"/>
      <c r="M1301" s="57"/>
      <c r="N1301" s="57"/>
      <c r="O1301" s="57"/>
      <c r="P1301" s="57"/>
    </row>
    <row r="1302" spans="1:16" ht="15.75" outlineLevel="2" x14ac:dyDescent="0.25">
      <c r="A1302" s="147"/>
      <c r="B1302" s="135"/>
      <c r="C1302" s="135"/>
      <c r="D1302" s="86" t="s">
        <v>9</v>
      </c>
      <c r="E1302" s="99">
        <v>0</v>
      </c>
      <c r="F1302" s="99">
        <v>0</v>
      </c>
      <c r="G1302" s="99">
        <v>0</v>
      </c>
      <c r="H1302" s="99">
        <v>0</v>
      </c>
      <c r="I1302" s="99">
        <v>0</v>
      </c>
      <c r="J1302" s="99">
        <f t="shared" si="369"/>
        <v>0</v>
      </c>
      <c r="K1302" s="53"/>
      <c r="L1302" s="57"/>
      <c r="M1302" s="57"/>
      <c r="N1302" s="57"/>
      <c r="O1302" s="57"/>
      <c r="P1302" s="57"/>
    </row>
    <row r="1303" spans="1:16" ht="15.75" outlineLevel="2" x14ac:dyDescent="0.25">
      <c r="A1303" s="147" t="s">
        <v>195</v>
      </c>
      <c r="B1303" s="135" t="s">
        <v>197</v>
      </c>
      <c r="C1303" s="135" t="s">
        <v>201</v>
      </c>
      <c r="D1303" s="86" t="s">
        <v>6</v>
      </c>
      <c r="E1303" s="100">
        <f>SUM(E1304:E1307)</f>
        <v>0</v>
      </c>
      <c r="F1303" s="100">
        <f>SUM(F1304:F1307)</f>
        <v>434843.30651000002</v>
      </c>
      <c r="G1303" s="100">
        <f>SUM(G1304:G1307)</f>
        <v>0</v>
      </c>
      <c r="H1303" s="100">
        <f>SUM(H1304:H1307)</f>
        <v>0</v>
      </c>
      <c r="I1303" s="100">
        <f>SUM(I1304:I1307)</f>
        <v>0</v>
      </c>
      <c r="J1303" s="99">
        <f t="shared" si="369"/>
        <v>434843.30651000002</v>
      </c>
      <c r="K1303" s="53"/>
      <c r="L1303" s="57"/>
      <c r="M1303" s="57"/>
      <c r="N1303" s="57"/>
      <c r="O1303" s="57"/>
      <c r="P1303" s="57"/>
    </row>
    <row r="1304" spans="1:16" ht="15.75" outlineLevel="2" x14ac:dyDescent="0.25">
      <c r="A1304" s="147"/>
      <c r="B1304" s="135"/>
      <c r="C1304" s="135"/>
      <c r="D1304" s="86" t="s">
        <v>180</v>
      </c>
      <c r="E1304" s="99">
        <v>0</v>
      </c>
      <c r="F1304" s="107">
        <v>43.48433</v>
      </c>
      <c r="G1304" s="99">
        <v>0</v>
      </c>
      <c r="H1304" s="99">
        <v>0</v>
      </c>
      <c r="I1304" s="99">
        <v>0</v>
      </c>
      <c r="J1304" s="99">
        <f t="shared" si="369"/>
        <v>43.48433</v>
      </c>
      <c r="K1304" s="53"/>
      <c r="L1304" s="57"/>
      <c r="M1304" s="57"/>
      <c r="N1304" s="57"/>
      <c r="O1304" s="57"/>
      <c r="P1304" s="57"/>
    </row>
    <row r="1305" spans="1:16" ht="15.75" outlineLevel="2" x14ac:dyDescent="0.25">
      <c r="A1305" s="147"/>
      <c r="B1305" s="135"/>
      <c r="C1305" s="135"/>
      <c r="D1305" s="86" t="s">
        <v>7</v>
      </c>
      <c r="E1305" s="99">
        <v>0</v>
      </c>
      <c r="F1305" s="99">
        <v>0</v>
      </c>
      <c r="G1305" s="99">
        <v>0</v>
      </c>
      <c r="H1305" s="99">
        <v>0</v>
      </c>
      <c r="I1305" s="99">
        <v>0</v>
      </c>
      <c r="J1305" s="99">
        <f t="shared" si="369"/>
        <v>0</v>
      </c>
      <c r="K1305" s="53"/>
      <c r="L1305" s="57"/>
      <c r="M1305" s="57"/>
      <c r="N1305" s="57"/>
      <c r="O1305" s="57"/>
      <c r="P1305" s="57"/>
    </row>
    <row r="1306" spans="1:16" ht="15.75" outlineLevel="2" x14ac:dyDescent="0.25">
      <c r="A1306" s="147"/>
      <c r="B1306" s="135"/>
      <c r="C1306" s="135"/>
      <c r="D1306" s="86" t="s">
        <v>8</v>
      </c>
      <c r="E1306" s="99">
        <v>0</v>
      </c>
      <c r="F1306" s="107">
        <v>434799.82218000002</v>
      </c>
      <c r="G1306" s="99">
        <v>0</v>
      </c>
      <c r="H1306" s="99">
        <v>0</v>
      </c>
      <c r="I1306" s="99">
        <v>0</v>
      </c>
      <c r="J1306" s="99">
        <f t="shared" si="369"/>
        <v>434799.82218000002</v>
      </c>
      <c r="K1306" s="53"/>
      <c r="L1306" s="57"/>
      <c r="M1306" s="57"/>
      <c r="N1306" s="57"/>
      <c r="O1306" s="57"/>
      <c r="P1306" s="57"/>
    </row>
    <row r="1307" spans="1:16" ht="15.75" outlineLevel="2" x14ac:dyDescent="0.25">
      <c r="A1307" s="147"/>
      <c r="B1307" s="135"/>
      <c r="C1307" s="135"/>
      <c r="D1307" s="86" t="s">
        <v>9</v>
      </c>
      <c r="E1307" s="99">
        <v>0</v>
      </c>
      <c r="F1307" s="99">
        <v>0</v>
      </c>
      <c r="G1307" s="99">
        <v>0</v>
      </c>
      <c r="H1307" s="99">
        <v>0</v>
      </c>
      <c r="I1307" s="99">
        <v>0</v>
      </c>
      <c r="J1307" s="99">
        <f t="shared" si="369"/>
        <v>0</v>
      </c>
      <c r="K1307" s="53"/>
      <c r="L1307" s="57"/>
      <c r="M1307" s="57"/>
      <c r="N1307" s="57"/>
      <c r="O1307" s="57"/>
      <c r="P1307" s="57"/>
    </row>
    <row r="1308" spans="1:16" ht="15.75" outlineLevel="2" x14ac:dyDescent="0.25">
      <c r="A1308" s="147" t="s">
        <v>27</v>
      </c>
      <c r="B1308" s="135" t="s">
        <v>28</v>
      </c>
      <c r="C1308" s="135" t="s">
        <v>50</v>
      </c>
      <c r="D1308" s="86" t="s">
        <v>6</v>
      </c>
      <c r="E1308" s="99">
        <f>SUM(E1309:E1312)</f>
        <v>0</v>
      </c>
      <c r="F1308" s="99">
        <f>SUM(F1309:F1312)</f>
        <v>0</v>
      </c>
      <c r="G1308" s="99">
        <f>SUM(G1309:G1312)</f>
        <v>0</v>
      </c>
      <c r="H1308" s="99">
        <f>SUM(H1309:H1312)</f>
        <v>0</v>
      </c>
      <c r="I1308" s="99">
        <f>SUM(I1309:I1312)</f>
        <v>0</v>
      </c>
      <c r="J1308" s="99">
        <f>E1308+F1308+G1308+H1308+I1308</f>
        <v>0</v>
      </c>
      <c r="K1308" s="53"/>
      <c r="L1308" s="57"/>
      <c r="M1308" s="57"/>
      <c r="N1308" s="57"/>
      <c r="O1308" s="57"/>
      <c r="P1308" s="57"/>
    </row>
    <row r="1309" spans="1:16" ht="15.75" outlineLevel="2" x14ac:dyDescent="0.25">
      <c r="A1309" s="147"/>
      <c r="B1309" s="135"/>
      <c r="C1309" s="135"/>
      <c r="D1309" s="86" t="s">
        <v>180</v>
      </c>
      <c r="E1309" s="99">
        <f>E1324+E1339+E1354</f>
        <v>0</v>
      </c>
      <c r="F1309" s="99">
        <f>F1324+F1339+F1354</f>
        <v>0</v>
      </c>
      <c r="G1309" s="99">
        <f>G1324+G1339+G1354</f>
        <v>0</v>
      </c>
      <c r="H1309" s="99">
        <f>H1324+H1339+H1354</f>
        <v>0</v>
      </c>
      <c r="I1309" s="99">
        <f>I1324+I1339+I1354</f>
        <v>0</v>
      </c>
      <c r="J1309" s="99">
        <f>E1309+F1309+G1309+H1309+I1309</f>
        <v>0</v>
      </c>
      <c r="K1309" s="53"/>
      <c r="L1309" s="57"/>
      <c r="M1309" s="57"/>
      <c r="N1309" s="57"/>
      <c r="O1309" s="57"/>
      <c r="P1309" s="57"/>
    </row>
    <row r="1310" spans="1:16" ht="15.75" outlineLevel="2" x14ac:dyDescent="0.25">
      <c r="A1310" s="147"/>
      <c r="B1310" s="135"/>
      <c r="C1310" s="135"/>
      <c r="D1310" s="86" t="s">
        <v>7</v>
      </c>
      <c r="E1310" s="99">
        <f t="shared" ref="E1310:I1312" si="371">E1325+E1340+E1355</f>
        <v>0</v>
      </c>
      <c r="F1310" s="99">
        <f t="shared" si="371"/>
        <v>0</v>
      </c>
      <c r="G1310" s="99">
        <f t="shared" si="371"/>
        <v>0</v>
      </c>
      <c r="H1310" s="99">
        <f t="shared" si="371"/>
        <v>0</v>
      </c>
      <c r="I1310" s="99">
        <f t="shared" si="371"/>
        <v>0</v>
      </c>
      <c r="J1310" s="99">
        <f>E1310+F1310+G1310+H1310+I1310</f>
        <v>0</v>
      </c>
      <c r="K1310" s="53"/>
      <c r="L1310" s="57"/>
      <c r="M1310" s="57"/>
      <c r="N1310" s="57"/>
      <c r="O1310" s="57"/>
      <c r="P1310" s="57"/>
    </row>
    <row r="1311" spans="1:16" ht="15.75" outlineLevel="2" x14ac:dyDescent="0.25">
      <c r="A1311" s="147"/>
      <c r="B1311" s="135"/>
      <c r="C1311" s="135"/>
      <c r="D1311" s="86" t="s">
        <v>8</v>
      </c>
      <c r="E1311" s="99">
        <f t="shared" si="371"/>
        <v>0</v>
      </c>
      <c r="F1311" s="99">
        <f t="shared" si="371"/>
        <v>0</v>
      </c>
      <c r="G1311" s="99">
        <f t="shared" si="371"/>
        <v>0</v>
      </c>
      <c r="H1311" s="99">
        <f t="shared" si="371"/>
        <v>0</v>
      </c>
      <c r="I1311" s="99">
        <f t="shared" si="371"/>
        <v>0</v>
      </c>
      <c r="J1311" s="99">
        <f>E1311+F1311+G1311+H1311+I1311</f>
        <v>0</v>
      </c>
      <c r="K1311" s="53"/>
      <c r="L1311" s="57"/>
      <c r="M1311" s="57"/>
      <c r="N1311" s="57"/>
      <c r="O1311" s="57"/>
      <c r="P1311" s="57"/>
    </row>
    <row r="1312" spans="1:16" ht="30" customHeight="1" outlineLevel="2" x14ac:dyDescent="0.25">
      <c r="A1312" s="147"/>
      <c r="B1312" s="135"/>
      <c r="C1312" s="135"/>
      <c r="D1312" s="86" t="s">
        <v>9</v>
      </c>
      <c r="E1312" s="99">
        <f t="shared" si="371"/>
        <v>0</v>
      </c>
      <c r="F1312" s="99">
        <f t="shared" si="371"/>
        <v>0</v>
      </c>
      <c r="G1312" s="99">
        <f t="shared" si="371"/>
        <v>0</v>
      </c>
      <c r="H1312" s="99">
        <f t="shared" si="371"/>
        <v>0</v>
      </c>
      <c r="I1312" s="99">
        <f t="shared" si="371"/>
        <v>0</v>
      </c>
      <c r="J1312" s="99">
        <f t="shared" ref="J1312:J1375" si="372">E1312+F1312+G1312+H1312+I1312</f>
        <v>0</v>
      </c>
      <c r="K1312" s="53"/>
      <c r="L1312" s="57"/>
      <c r="M1312" s="57"/>
      <c r="N1312" s="57"/>
      <c r="O1312" s="57"/>
      <c r="P1312" s="57"/>
    </row>
    <row r="1313" spans="1:16" ht="15.75" outlineLevel="2" x14ac:dyDescent="0.25">
      <c r="A1313" s="147"/>
      <c r="B1313" s="135"/>
      <c r="C1313" s="135" t="s">
        <v>209</v>
      </c>
      <c r="D1313" s="86" t="s">
        <v>6</v>
      </c>
      <c r="E1313" s="99">
        <f>SUM(E1314:E1317)</f>
        <v>20</v>
      </c>
      <c r="F1313" s="99">
        <f>SUM(F1314:F1317)</f>
        <v>20</v>
      </c>
      <c r="G1313" s="99">
        <f>SUM(G1314:G1317)</f>
        <v>20</v>
      </c>
      <c r="H1313" s="99">
        <f>SUM(H1314:H1317)</f>
        <v>20</v>
      </c>
      <c r="I1313" s="99">
        <f>SUM(I1314:I1317)</f>
        <v>0</v>
      </c>
      <c r="J1313" s="99">
        <f t="shared" si="372"/>
        <v>80</v>
      </c>
      <c r="K1313" s="53"/>
      <c r="L1313" s="57"/>
      <c r="M1313" s="57"/>
      <c r="N1313" s="57"/>
      <c r="O1313" s="57"/>
      <c r="P1313" s="57"/>
    </row>
    <row r="1314" spans="1:16" ht="15.75" outlineLevel="2" x14ac:dyDescent="0.25">
      <c r="A1314" s="147"/>
      <c r="B1314" s="135"/>
      <c r="C1314" s="135"/>
      <c r="D1314" s="86" t="s">
        <v>180</v>
      </c>
      <c r="E1314" s="99">
        <f>E1329+E1344+E1359+E1369+E1374</f>
        <v>20</v>
      </c>
      <c r="F1314" s="99">
        <f>F1329+F1344+F1359+F1369+F1374</f>
        <v>20</v>
      </c>
      <c r="G1314" s="99">
        <f>G1329+G1344+G1359+G1369+G1374</f>
        <v>20</v>
      </c>
      <c r="H1314" s="99">
        <f>H1329+H1344+H1359+H1369+H1374</f>
        <v>20</v>
      </c>
      <c r="I1314" s="99">
        <f>I1329+I1344+I1359+I1369+I1374</f>
        <v>0</v>
      </c>
      <c r="J1314" s="99">
        <f t="shared" si="372"/>
        <v>80</v>
      </c>
      <c r="K1314" s="53"/>
      <c r="L1314" s="57"/>
      <c r="M1314" s="57"/>
      <c r="N1314" s="57"/>
      <c r="O1314" s="57"/>
      <c r="P1314" s="57"/>
    </row>
    <row r="1315" spans="1:16" ht="15.75" outlineLevel="2" x14ac:dyDescent="0.25">
      <c r="A1315" s="147"/>
      <c r="B1315" s="135"/>
      <c r="C1315" s="135"/>
      <c r="D1315" s="86" t="s">
        <v>7</v>
      </c>
      <c r="E1315" s="99">
        <f t="shared" ref="E1315:I1317" si="373">E1330+E1345+E1360+E1370+E1375</f>
        <v>0</v>
      </c>
      <c r="F1315" s="99">
        <f t="shared" si="373"/>
        <v>0</v>
      </c>
      <c r="G1315" s="99">
        <f t="shared" si="373"/>
        <v>0</v>
      </c>
      <c r="H1315" s="99">
        <f t="shared" si="373"/>
        <v>0</v>
      </c>
      <c r="I1315" s="99">
        <f t="shared" si="373"/>
        <v>0</v>
      </c>
      <c r="J1315" s="99">
        <f t="shared" si="372"/>
        <v>0</v>
      </c>
      <c r="K1315" s="53"/>
      <c r="L1315" s="57"/>
      <c r="M1315" s="57"/>
      <c r="N1315" s="57"/>
      <c r="O1315" s="57"/>
      <c r="P1315" s="57"/>
    </row>
    <row r="1316" spans="1:16" ht="15.75" outlineLevel="2" x14ac:dyDescent="0.25">
      <c r="A1316" s="147"/>
      <c r="B1316" s="135"/>
      <c r="C1316" s="135"/>
      <c r="D1316" s="86" t="s">
        <v>8</v>
      </c>
      <c r="E1316" s="99">
        <f t="shared" si="373"/>
        <v>0</v>
      </c>
      <c r="F1316" s="99">
        <f t="shared" si="373"/>
        <v>0</v>
      </c>
      <c r="G1316" s="99">
        <f t="shared" si="373"/>
        <v>0</v>
      </c>
      <c r="H1316" s="99">
        <f t="shared" si="373"/>
        <v>0</v>
      </c>
      <c r="I1316" s="99">
        <f t="shared" si="373"/>
        <v>0</v>
      </c>
      <c r="J1316" s="99">
        <f t="shared" si="372"/>
        <v>0</v>
      </c>
      <c r="K1316" s="53"/>
      <c r="L1316" s="57"/>
      <c r="M1316" s="57"/>
      <c r="N1316" s="57"/>
      <c r="O1316" s="57"/>
      <c r="P1316" s="57"/>
    </row>
    <row r="1317" spans="1:16" ht="15.75" outlineLevel="2" x14ac:dyDescent="0.25">
      <c r="A1317" s="147"/>
      <c r="B1317" s="135"/>
      <c r="C1317" s="135"/>
      <c r="D1317" s="86" t="s">
        <v>9</v>
      </c>
      <c r="E1317" s="99">
        <f t="shared" si="373"/>
        <v>0</v>
      </c>
      <c r="F1317" s="99">
        <f t="shared" si="373"/>
        <v>0</v>
      </c>
      <c r="G1317" s="99">
        <f t="shared" si="373"/>
        <v>0</v>
      </c>
      <c r="H1317" s="99">
        <f t="shared" si="373"/>
        <v>0</v>
      </c>
      <c r="I1317" s="99">
        <f t="shared" si="373"/>
        <v>0</v>
      </c>
      <c r="J1317" s="99">
        <f t="shared" si="372"/>
        <v>0</v>
      </c>
      <c r="K1317" s="53"/>
      <c r="L1317" s="57"/>
      <c r="M1317" s="57"/>
      <c r="N1317" s="57"/>
      <c r="O1317" s="57"/>
      <c r="P1317" s="57"/>
    </row>
    <row r="1318" spans="1:16" ht="15.75" outlineLevel="2" x14ac:dyDescent="0.25">
      <c r="A1318" s="147"/>
      <c r="B1318" s="135"/>
      <c r="C1318" s="135" t="s">
        <v>51</v>
      </c>
      <c r="D1318" s="86" t="s">
        <v>6</v>
      </c>
      <c r="E1318" s="99">
        <f>SUM(E1319:E1322)</f>
        <v>20</v>
      </c>
      <c r="F1318" s="99">
        <f>SUM(F1319:F1322)</f>
        <v>20</v>
      </c>
      <c r="G1318" s="99">
        <f>SUM(G1319:G1322)</f>
        <v>20</v>
      </c>
      <c r="H1318" s="99">
        <f>SUM(H1319:H1322)</f>
        <v>20</v>
      </c>
      <c r="I1318" s="99">
        <f>SUM(I1319:I1322)</f>
        <v>0</v>
      </c>
      <c r="J1318" s="99">
        <f t="shared" si="372"/>
        <v>80</v>
      </c>
      <c r="K1318" s="53"/>
      <c r="L1318" s="57"/>
      <c r="M1318" s="57"/>
      <c r="N1318" s="57"/>
      <c r="O1318" s="57"/>
      <c r="P1318" s="57"/>
    </row>
    <row r="1319" spans="1:16" ht="15.75" outlineLevel="2" x14ac:dyDescent="0.25">
      <c r="A1319" s="147"/>
      <c r="B1319" s="135"/>
      <c r="C1319" s="135"/>
      <c r="D1319" s="86" t="s">
        <v>180</v>
      </c>
      <c r="E1319" s="99">
        <f>E1309+E1314</f>
        <v>20</v>
      </c>
      <c r="F1319" s="99">
        <f>F1309+F1314</f>
        <v>20</v>
      </c>
      <c r="G1319" s="99">
        <f>G1309+G1314</f>
        <v>20</v>
      </c>
      <c r="H1319" s="99">
        <f>H1309+H1314</f>
        <v>20</v>
      </c>
      <c r="I1319" s="99">
        <f>I1309+I1314</f>
        <v>0</v>
      </c>
      <c r="J1319" s="99">
        <f t="shared" si="372"/>
        <v>80</v>
      </c>
      <c r="K1319" s="53"/>
      <c r="L1319" s="57"/>
      <c r="M1319" s="57"/>
      <c r="N1319" s="57"/>
      <c r="O1319" s="57"/>
      <c r="P1319" s="57"/>
    </row>
    <row r="1320" spans="1:16" ht="15.75" outlineLevel="2" x14ac:dyDescent="0.25">
      <c r="A1320" s="147"/>
      <c r="B1320" s="135"/>
      <c r="C1320" s="135"/>
      <c r="D1320" s="86" t="s">
        <v>7</v>
      </c>
      <c r="E1320" s="99">
        <f t="shared" ref="E1320:I1322" si="374">E1310+E1315</f>
        <v>0</v>
      </c>
      <c r="F1320" s="99">
        <f t="shared" si="374"/>
        <v>0</v>
      </c>
      <c r="G1320" s="99">
        <f t="shared" si="374"/>
        <v>0</v>
      </c>
      <c r="H1320" s="99">
        <f t="shared" si="374"/>
        <v>0</v>
      </c>
      <c r="I1320" s="99">
        <f t="shared" si="374"/>
        <v>0</v>
      </c>
      <c r="J1320" s="99">
        <f t="shared" si="372"/>
        <v>0</v>
      </c>
      <c r="K1320" s="53"/>
      <c r="L1320" s="57"/>
      <c r="M1320" s="57"/>
      <c r="N1320" s="57"/>
      <c r="O1320" s="57"/>
      <c r="P1320" s="57"/>
    </row>
    <row r="1321" spans="1:16" ht="15.75" outlineLevel="2" x14ac:dyDescent="0.25">
      <c r="A1321" s="147"/>
      <c r="B1321" s="135"/>
      <c r="C1321" s="135"/>
      <c r="D1321" s="86" t="s">
        <v>8</v>
      </c>
      <c r="E1321" s="99">
        <f t="shared" si="374"/>
        <v>0</v>
      </c>
      <c r="F1321" s="99">
        <f t="shared" si="374"/>
        <v>0</v>
      </c>
      <c r="G1321" s="99">
        <f t="shared" si="374"/>
        <v>0</v>
      </c>
      <c r="H1321" s="99">
        <f t="shared" si="374"/>
        <v>0</v>
      </c>
      <c r="I1321" s="99">
        <f t="shared" si="374"/>
        <v>0</v>
      </c>
      <c r="J1321" s="99">
        <f t="shared" si="372"/>
        <v>0</v>
      </c>
      <c r="K1321" s="53"/>
      <c r="L1321" s="57"/>
      <c r="M1321" s="57"/>
      <c r="N1321" s="57"/>
      <c r="O1321" s="57"/>
      <c r="P1321" s="57"/>
    </row>
    <row r="1322" spans="1:16" ht="15.75" outlineLevel="2" x14ac:dyDescent="0.25">
      <c r="A1322" s="147"/>
      <c r="B1322" s="135"/>
      <c r="C1322" s="135"/>
      <c r="D1322" s="86" t="s">
        <v>9</v>
      </c>
      <c r="E1322" s="99">
        <f t="shared" si="374"/>
        <v>0</v>
      </c>
      <c r="F1322" s="99">
        <f t="shared" si="374"/>
        <v>0</v>
      </c>
      <c r="G1322" s="99">
        <f t="shared" si="374"/>
        <v>0</v>
      </c>
      <c r="H1322" s="99">
        <f t="shared" si="374"/>
        <v>0</v>
      </c>
      <c r="I1322" s="99">
        <f t="shared" si="374"/>
        <v>0</v>
      </c>
      <c r="J1322" s="99">
        <f t="shared" si="372"/>
        <v>0</v>
      </c>
      <c r="K1322" s="53"/>
      <c r="L1322" s="57"/>
      <c r="M1322" s="57"/>
      <c r="N1322" s="57"/>
      <c r="O1322" s="57"/>
      <c r="P1322" s="57"/>
    </row>
    <row r="1323" spans="1:16" ht="15.75" outlineLevel="2" x14ac:dyDescent="0.25">
      <c r="A1323" s="135" t="s">
        <v>29</v>
      </c>
      <c r="B1323" s="135" t="s">
        <v>41</v>
      </c>
      <c r="C1323" s="135" t="s">
        <v>50</v>
      </c>
      <c r="D1323" s="86" t="s">
        <v>6</v>
      </c>
      <c r="E1323" s="100">
        <f>SUM(E1324:E1327)</f>
        <v>0</v>
      </c>
      <c r="F1323" s="100">
        <f>SUM(F1324:F1327)</f>
        <v>0</v>
      </c>
      <c r="G1323" s="100">
        <f>SUM(G1324:G1327)</f>
        <v>0</v>
      </c>
      <c r="H1323" s="100">
        <f>SUM(H1324:H1327)</f>
        <v>0</v>
      </c>
      <c r="I1323" s="100">
        <f>SUM(I1324:I1327)</f>
        <v>0</v>
      </c>
      <c r="J1323" s="99">
        <f t="shared" si="372"/>
        <v>0</v>
      </c>
      <c r="K1323" s="53"/>
      <c r="L1323" s="57"/>
      <c r="M1323" s="57"/>
      <c r="N1323" s="57"/>
      <c r="O1323" s="57"/>
      <c r="P1323" s="57"/>
    </row>
    <row r="1324" spans="1:16" ht="15.75" outlineLevel="2" x14ac:dyDescent="0.25">
      <c r="A1324" s="135"/>
      <c r="B1324" s="135"/>
      <c r="C1324" s="135"/>
      <c r="D1324" s="86" t="s">
        <v>180</v>
      </c>
      <c r="E1324" s="102">
        <v>0</v>
      </c>
      <c r="F1324" s="102">
        <v>0</v>
      </c>
      <c r="G1324" s="102">
        <v>0</v>
      </c>
      <c r="H1324" s="102">
        <v>0</v>
      </c>
      <c r="I1324" s="102">
        <v>0</v>
      </c>
      <c r="J1324" s="99">
        <f t="shared" si="372"/>
        <v>0</v>
      </c>
      <c r="K1324" s="53"/>
      <c r="L1324" s="57"/>
      <c r="M1324" s="57"/>
      <c r="N1324" s="57"/>
      <c r="O1324" s="57"/>
      <c r="P1324" s="57"/>
    </row>
    <row r="1325" spans="1:16" ht="15.75" outlineLevel="2" x14ac:dyDescent="0.25">
      <c r="A1325" s="135"/>
      <c r="B1325" s="135"/>
      <c r="C1325" s="135"/>
      <c r="D1325" s="86" t="s">
        <v>7</v>
      </c>
      <c r="E1325" s="102">
        <v>0</v>
      </c>
      <c r="F1325" s="102">
        <v>0</v>
      </c>
      <c r="G1325" s="102">
        <v>0</v>
      </c>
      <c r="H1325" s="102">
        <v>0</v>
      </c>
      <c r="I1325" s="102">
        <v>0</v>
      </c>
      <c r="J1325" s="99">
        <f t="shared" si="372"/>
        <v>0</v>
      </c>
      <c r="K1325" s="53"/>
      <c r="L1325" s="57"/>
      <c r="M1325" s="57"/>
      <c r="N1325" s="57"/>
      <c r="O1325" s="57"/>
      <c r="P1325" s="57"/>
    </row>
    <row r="1326" spans="1:16" ht="15.75" outlineLevel="2" x14ac:dyDescent="0.25">
      <c r="A1326" s="135"/>
      <c r="B1326" s="135"/>
      <c r="C1326" s="135"/>
      <c r="D1326" s="86" t="s">
        <v>8</v>
      </c>
      <c r="E1326" s="102">
        <v>0</v>
      </c>
      <c r="F1326" s="102">
        <v>0</v>
      </c>
      <c r="G1326" s="102">
        <v>0</v>
      </c>
      <c r="H1326" s="102">
        <v>0</v>
      </c>
      <c r="I1326" s="102">
        <v>0</v>
      </c>
      <c r="J1326" s="99">
        <f t="shared" si="372"/>
        <v>0</v>
      </c>
      <c r="K1326" s="53"/>
      <c r="L1326" s="57"/>
      <c r="M1326" s="57"/>
      <c r="N1326" s="57"/>
      <c r="O1326" s="57"/>
      <c r="P1326" s="57"/>
    </row>
    <row r="1327" spans="1:16" ht="15.75" outlineLevel="2" x14ac:dyDescent="0.25">
      <c r="A1327" s="135"/>
      <c r="B1327" s="135"/>
      <c r="C1327" s="135"/>
      <c r="D1327" s="86" t="s">
        <v>9</v>
      </c>
      <c r="E1327" s="102">
        <v>0</v>
      </c>
      <c r="F1327" s="102">
        <v>0</v>
      </c>
      <c r="G1327" s="102">
        <v>0</v>
      </c>
      <c r="H1327" s="102">
        <v>0</v>
      </c>
      <c r="I1327" s="102">
        <v>0</v>
      </c>
      <c r="J1327" s="99">
        <f t="shared" si="372"/>
        <v>0</v>
      </c>
      <c r="K1327" s="53"/>
      <c r="L1327" s="57"/>
      <c r="M1327" s="57"/>
      <c r="N1327" s="57"/>
      <c r="O1327" s="57"/>
      <c r="P1327" s="57"/>
    </row>
    <row r="1328" spans="1:16" ht="15.75" outlineLevel="2" x14ac:dyDescent="0.25">
      <c r="A1328" s="135"/>
      <c r="B1328" s="135"/>
      <c r="C1328" s="135" t="s">
        <v>281</v>
      </c>
      <c r="D1328" s="86" t="s">
        <v>6</v>
      </c>
      <c r="E1328" s="100">
        <f>SUM(E1329:E1332)</f>
        <v>0</v>
      </c>
      <c r="F1328" s="100">
        <f>SUM(F1329:F1332)</f>
        <v>0</v>
      </c>
      <c r="G1328" s="100">
        <f>SUM(G1329:G1332)</f>
        <v>0</v>
      </c>
      <c r="H1328" s="100">
        <f>SUM(H1329:H1332)</f>
        <v>0</v>
      </c>
      <c r="I1328" s="100">
        <f>SUM(I1329:I1332)</f>
        <v>0</v>
      </c>
      <c r="J1328" s="99">
        <f t="shared" si="372"/>
        <v>0</v>
      </c>
      <c r="K1328" s="53"/>
      <c r="L1328" s="57"/>
      <c r="M1328" s="57"/>
      <c r="N1328" s="57"/>
      <c r="O1328" s="57"/>
      <c r="P1328" s="57"/>
    </row>
    <row r="1329" spans="1:16" ht="15.75" outlineLevel="2" x14ac:dyDescent="0.25">
      <c r="A1329" s="135"/>
      <c r="B1329" s="135"/>
      <c r="C1329" s="135"/>
      <c r="D1329" s="86" t="s">
        <v>180</v>
      </c>
      <c r="E1329" s="102">
        <v>0</v>
      </c>
      <c r="F1329" s="102">
        <v>0</v>
      </c>
      <c r="G1329" s="102">
        <v>0</v>
      </c>
      <c r="H1329" s="102">
        <v>0</v>
      </c>
      <c r="I1329" s="102">
        <v>0</v>
      </c>
      <c r="J1329" s="99">
        <f t="shared" si="372"/>
        <v>0</v>
      </c>
      <c r="K1329" s="53"/>
      <c r="L1329" s="57"/>
      <c r="M1329" s="57"/>
      <c r="N1329" s="57"/>
      <c r="O1329" s="57"/>
      <c r="P1329" s="57"/>
    </row>
    <row r="1330" spans="1:16" ht="15.75" outlineLevel="2" x14ac:dyDescent="0.25">
      <c r="A1330" s="135"/>
      <c r="B1330" s="135"/>
      <c r="C1330" s="135"/>
      <c r="D1330" s="86" t="s">
        <v>7</v>
      </c>
      <c r="E1330" s="102">
        <v>0</v>
      </c>
      <c r="F1330" s="102">
        <v>0</v>
      </c>
      <c r="G1330" s="102">
        <v>0</v>
      </c>
      <c r="H1330" s="102">
        <v>0</v>
      </c>
      <c r="I1330" s="102">
        <v>0</v>
      </c>
      <c r="J1330" s="99">
        <f t="shared" si="372"/>
        <v>0</v>
      </c>
      <c r="K1330" s="53"/>
      <c r="L1330" s="57"/>
      <c r="M1330" s="57"/>
      <c r="N1330" s="57"/>
      <c r="O1330" s="57"/>
      <c r="P1330" s="57"/>
    </row>
    <row r="1331" spans="1:16" ht="15.75" outlineLevel="2" x14ac:dyDescent="0.25">
      <c r="A1331" s="135"/>
      <c r="B1331" s="135"/>
      <c r="C1331" s="135"/>
      <c r="D1331" s="86" t="s">
        <v>8</v>
      </c>
      <c r="E1331" s="102">
        <v>0</v>
      </c>
      <c r="F1331" s="102">
        <v>0</v>
      </c>
      <c r="G1331" s="102">
        <v>0</v>
      </c>
      <c r="H1331" s="102">
        <v>0</v>
      </c>
      <c r="I1331" s="102">
        <v>0</v>
      </c>
      <c r="J1331" s="99">
        <f t="shared" si="372"/>
        <v>0</v>
      </c>
      <c r="K1331" s="53"/>
      <c r="L1331" s="57"/>
      <c r="M1331" s="57"/>
      <c r="N1331" s="57"/>
      <c r="O1331" s="57"/>
      <c r="P1331" s="57"/>
    </row>
    <row r="1332" spans="1:16" ht="15.75" outlineLevel="2" x14ac:dyDescent="0.25">
      <c r="A1332" s="135"/>
      <c r="B1332" s="135"/>
      <c r="C1332" s="135"/>
      <c r="D1332" s="86" t="s">
        <v>9</v>
      </c>
      <c r="E1332" s="102">
        <v>0</v>
      </c>
      <c r="F1332" s="102">
        <v>0</v>
      </c>
      <c r="G1332" s="102">
        <v>0</v>
      </c>
      <c r="H1332" s="102">
        <v>0</v>
      </c>
      <c r="I1332" s="102">
        <v>0</v>
      </c>
      <c r="J1332" s="99">
        <f t="shared" si="372"/>
        <v>0</v>
      </c>
      <c r="K1332" s="53"/>
      <c r="L1332" s="57"/>
      <c r="M1332" s="57"/>
      <c r="N1332" s="57"/>
      <c r="O1332" s="57"/>
      <c r="P1332" s="57"/>
    </row>
    <row r="1333" spans="1:16" s="4" customFormat="1" ht="15.75" outlineLevel="2" x14ac:dyDescent="0.25">
      <c r="A1333" s="135"/>
      <c r="B1333" s="135"/>
      <c r="C1333" s="135" t="s">
        <v>51</v>
      </c>
      <c r="D1333" s="86" t="s">
        <v>6</v>
      </c>
      <c r="E1333" s="100">
        <f>SUM(E1334:E1337)</f>
        <v>0</v>
      </c>
      <c r="F1333" s="100">
        <f>SUM(F1334:F1337)</f>
        <v>0</v>
      </c>
      <c r="G1333" s="100">
        <f>SUM(G1334:G1337)</f>
        <v>0</v>
      </c>
      <c r="H1333" s="100">
        <f>SUM(H1334:H1337)</f>
        <v>0</v>
      </c>
      <c r="I1333" s="100">
        <f>SUM(I1334:I1337)</f>
        <v>0</v>
      </c>
      <c r="J1333" s="99">
        <f t="shared" si="372"/>
        <v>0</v>
      </c>
      <c r="K1333" s="53"/>
      <c r="L1333" s="55"/>
      <c r="M1333" s="55"/>
      <c r="N1333" s="55"/>
      <c r="O1333" s="55"/>
      <c r="P1333" s="55"/>
    </row>
    <row r="1334" spans="1:16" s="4" customFormat="1" ht="15.75" outlineLevel="2" x14ac:dyDescent="0.25">
      <c r="A1334" s="135"/>
      <c r="B1334" s="135"/>
      <c r="C1334" s="135"/>
      <c r="D1334" s="86" t="s">
        <v>180</v>
      </c>
      <c r="E1334" s="99">
        <f>E1329+E1324</f>
        <v>0</v>
      </c>
      <c r="F1334" s="99">
        <f>F1329+F1324</f>
        <v>0</v>
      </c>
      <c r="G1334" s="99">
        <f>G1329+G1324</f>
        <v>0</v>
      </c>
      <c r="H1334" s="99">
        <f>H1329+H1324</f>
        <v>0</v>
      </c>
      <c r="I1334" s="99">
        <f>I1329+I1324</f>
        <v>0</v>
      </c>
      <c r="J1334" s="99">
        <f t="shared" si="372"/>
        <v>0</v>
      </c>
      <c r="K1334" s="53"/>
      <c r="L1334" s="55"/>
      <c r="M1334" s="55"/>
      <c r="N1334" s="55"/>
      <c r="O1334" s="55"/>
      <c r="P1334" s="55"/>
    </row>
    <row r="1335" spans="1:16" s="4" customFormat="1" ht="15.75" outlineLevel="2" x14ac:dyDescent="0.25">
      <c r="A1335" s="135"/>
      <c r="B1335" s="135"/>
      <c r="C1335" s="135"/>
      <c r="D1335" s="86" t="s">
        <v>7</v>
      </c>
      <c r="E1335" s="99">
        <f t="shared" ref="E1335:I1337" si="375">E1330+E1325</f>
        <v>0</v>
      </c>
      <c r="F1335" s="99">
        <f t="shared" si="375"/>
        <v>0</v>
      </c>
      <c r="G1335" s="99">
        <f t="shared" si="375"/>
        <v>0</v>
      </c>
      <c r="H1335" s="99">
        <f t="shared" si="375"/>
        <v>0</v>
      </c>
      <c r="I1335" s="99">
        <f t="shared" si="375"/>
        <v>0</v>
      </c>
      <c r="J1335" s="99">
        <f t="shared" si="372"/>
        <v>0</v>
      </c>
      <c r="K1335" s="53"/>
      <c r="L1335" s="55"/>
      <c r="M1335" s="55"/>
      <c r="N1335" s="55"/>
      <c r="O1335" s="55"/>
      <c r="P1335" s="55"/>
    </row>
    <row r="1336" spans="1:16" s="4" customFormat="1" ht="15.75" outlineLevel="2" x14ac:dyDescent="0.25">
      <c r="A1336" s="135"/>
      <c r="B1336" s="135"/>
      <c r="C1336" s="135"/>
      <c r="D1336" s="86" t="s">
        <v>8</v>
      </c>
      <c r="E1336" s="99">
        <f t="shared" si="375"/>
        <v>0</v>
      </c>
      <c r="F1336" s="99">
        <f t="shared" si="375"/>
        <v>0</v>
      </c>
      <c r="G1336" s="99">
        <f t="shared" si="375"/>
        <v>0</v>
      </c>
      <c r="H1336" s="99">
        <f t="shared" si="375"/>
        <v>0</v>
      </c>
      <c r="I1336" s="99">
        <f t="shared" si="375"/>
        <v>0</v>
      </c>
      <c r="J1336" s="99">
        <f t="shared" si="372"/>
        <v>0</v>
      </c>
      <c r="K1336" s="53"/>
      <c r="L1336" s="55"/>
      <c r="M1336" s="55"/>
      <c r="N1336" s="55"/>
      <c r="O1336" s="55"/>
      <c r="P1336" s="55"/>
    </row>
    <row r="1337" spans="1:16" s="4" customFormat="1" ht="15.75" outlineLevel="2" x14ac:dyDescent="0.25">
      <c r="A1337" s="135"/>
      <c r="B1337" s="135"/>
      <c r="C1337" s="135"/>
      <c r="D1337" s="86" t="s">
        <v>9</v>
      </c>
      <c r="E1337" s="99">
        <f t="shared" si="375"/>
        <v>0</v>
      </c>
      <c r="F1337" s="99">
        <f t="shared" si="375"/>
        <v>0</v>
      </c>
      <c r="G1337" s="99">
        <f t="shared" si="375"/>
        <v>0</v>
      </c>
      <c r="H1337" s="99">
        <f t="shared" si="375"/>
        <v>0</v>
      </c>
      <c r="I1337" s="99">
        <f t="shared" si="375"/>
        <v>0</v>
      </c>
      <c r="J1337" s="99">
        <f t="shared" si="372"/>
        <v>0</v>
      </c>
      <c r="K1337" s="53"/>
      <c r="L1337" s="55"/>
      <c r="M1337" s="55"/>
      <c r="N1337" s="55"/>
      <c r="O1337" s="55"/>
      <c r="P1337" s="55"/>
    </row>
    <row r="1338" spans="1:16" ht="15.75" outlineLevel="2" x14ac:dyDescent="0.25">
      <c r="A1338" s="135" t="s">
        <v>30</v>
      </c>
      <c r="B1338" s="135" t="s">
        <v>42</v>
      </c>
      <c r="C1338" s="135" t="s">
        <v>53</v>
      </c>
      <c r="D1338" s="86" t="s">
        <v>6</v>
      </c>
      <c r="E1338" s="100">
        <f>SUM(E1339:E1342)</f>
        <v>0</v>
      </c>
      <c r="F1338" s="100">
        <f>SUM(F1339:F1342)</f>
        <v>0</v>
      </c>
      <c r="G1338" s="100">
        <f>SUM(G1339:G1342)</f>
        <v>0</v>
      </c>
      <c r="H1338" s="100">
        <f>SUM(H1339:H1342)</f>
        <v>0</v>
      </c>
      <c r="I1338" s="100">
        <f>SUM(I1339:I1342)</f>
        <v>0</v>
      </c>
      <c r="J1338" s="99">
        <f t="shared" si="372"/>
        <v>0</v>
      </c>
      <c r="K1338" s="53"/>
      <c r="L1338" s="57"/>
      <c r="M1338" s="57"/>
      <c r="N1338" s="57"/>
      <c r="O1338" s="57"/>
      <c r="P1338" s="57"/>
    </row>
    <row r="1339" spans="1:16" ht="15.75" outlineLevel="2" x14ac:dyDescent="0.25">
      <c r="A1339" s="135"/>
      <c r="B1339" s="135"/>
      <c r="C1339" s="135"/>
      <c r="D1339" s="86" t="s">
        <v>180</v>
      </c>
      <c r="E1339" s="102">
        <v>0</v>
      </c>
      <c r="F1339" s="102">
        <v>0</v>
      </c>
      <c r="G1339" s="102">
        <v>0</v>
      </c>
      <c r="H1339" s="102">
        <v>0</v>
      </c>
      <c r="I1339" s="102">
        <v>0</v>
      </c>
      <c r="J1339" s="99">
        <f t="shared" si="372"/>
        <v>0</v>
      </c>
      <c r="K1339" s="53"/>
      <c r="L1339" s="57"/>
      <c r="M1339" s="57"/>
      <c r="N1339" s="57"/>
      <c r="O1339" s="57"/>
      <c r="P1339" s="57"/>
    </row>
    <row r="1340" spans="1:16" ht="15.75" outlineLevel="2" x14ac:dyDescent="0.25">
      <c r="A1340" s="135"/>
      <c r="B1340" s="135"/>
      <c r="C1340" s="135"/>
      <c r="D1340" s="86" t="s">
        <v>7</v>
      </c>
      <c r="E1340" s="102">
        <v>0</v>
      </c>
      <c r="F1340" s="102">
        <v>0</v>
      </c>
      <c r="G1340" s="102">
        <v>0</v>
      </c>
      <c r="H1340" s="102">
        <v>0</v>
      </c>
      <c r="I1340" s="102">
        <v>0</v>
      </c>
      <c r="J1340" s="99">
        <f t="shared" si="372"/>
        <v>0</v>
      </c>
      <c r="K1340" s="53"/>
      <c r="L1340" s="57"/>
      <c r="M1340" s="57"/>
      <c r="N1340" s="57"/>
      <c r="O1340" s="57"/>
      <c r="P1340" s="57"/>
    </row>
    <row r="1341" spans="1:16" ht="15.75" outlineLevel="2" x14ac:dyDescent="0.25">
      <c r="A1341" s="135"/>
      <c r="B1341" s="135"/>
      <c r="C1341" s="135"/>
      <c r="D1341" s="86" t="s">
        <v>8</v>
      </c>
      <c r="E1341" s="102">
        <v>0</v>
      </c>
      <c r="F1341" s="102">
        <v>0</v>
      </c>
      <c r="G1341" s="102">
        <v>0</v>
      </c>
      <c r="H1341" s="102">
        <v>0</v>
      </c>
      <c r="I1341" s="102">
        <v>0</v>
      </c>
      <c r="J1341" s="99">
        <f t="shared" si="372"/>
        <v>0</v>
      </c>
      <c r="K1341" s="53"/>
      <c r="L1341" s="57"/>
      <c r="M1341" s="57"/>
      <c r="N1341" s="57"/>
      <c r="O1341" s="57"/>
      <c r="P1341" s="57"/>
    </row>
    <row r="1342" spans="1:16" ht="15.75" outlineLevel="2" x14ac:dyDescent="0.25">
      <c r="A1342" s="135"/>
      <c r="B1342" s="135"/>
      <c r="C1342" s="135"/>
      <c r="D1342" s="86" t="s">
        <v>9</v>
      </c>
      <c r="E1342" s="102">
        <v>0</v>
      </c>
      <c r="F1342" s="102">
        <v>0</v>
      </c>
      <c r="G1342" s="102">
        <v>0</v>
      </c>
      <c r="H1342" s="102">
        <v>0</v>
      </c>
      <c r="I1342" s="102">
        <v>0</v>
      </c>
      <c r="J1342" s="99">
        <f t="shared" si="372"/>
        <v>0</v>
      </c>
      <c r="K1342" s="53"/>
      <c r="L1342" s="57"/>
      <c r="M1342" s="57"/>
      <c r="N1342" s="57"/>
      <c r="O1342" s="57"/>
      <c r="P1342" s="57"/>
    </row>
    <row r="1343" spans="1:16" ht="15.75" outlineLevel="2" x14ac:dyDescent="0.25">
      <c r="A1343" s="135"/>
      <c r="B1343" s="135"/>
      <c r="C1343" s="135" t="s">
        <v>281</v>
      </c>
      <c r="D1343" s="86" t="s">
        <v>6</v>
      </c>
      <c r="E1343" s="100">
        <f>SUM(E1344:E1347)</f>
        <v>0</v>
      </c>
      <c r="F1343" s="100">
        <f>SUM(F1344:F1347)</f>
        <v>0</v>
      </c>
      <c r="G1343" s="100">
        <f>SUM(G1344:G1347)</f>
        <v>0</v>
      </c>
      <c r="H1343" s="100">
        <f>SUM(H1344:H1347)</f>
        <v>0</v>
      </c>
      <c r="I1343" s="100">
        <f>SUM(I1344:I1347)</f>
        <v>0</v>
      </c>
      <c r="J1343" s="99">
        <f t="shared" si="372"/>
        <v>0</v>
      </c>
      <c r="K1343" s="53"/>
      <c r="L1343" s="57"/>
      <c r="M1343" s="57"/>
      <c r="N1343" s="57"/>
      <c r="O1343" s="57"/>
      <c r="P1343" s="57"/>
    </row>
    <row r="1344" spans="1:16" ht="15.75" outlineLevel="2" x14ac:dyDescent="0.25">
      <c r="A1344" s="135"/>
      <c r="B1344" s="135"/>
      <c r="C1344" s="135"/>
      <c r="D1344" s="86" t="s">
        <v>180</v>
      </c>
      <c r="E1344" s="102">
        <v>0</v>
      </c>
      <c r="F1344" s="102">
        <v>0</v>
      </c>
      <c r="G1344" s="102">
        <v>0</v>
      </c>
      <c r="H1344" s="102">
        <v>0</v>
      </c>
      <c r="I1344" s="102">
        <v>0</v>
      </c>
      <c r="J1344" s="99">
        <f t="shared" si="372"/>
        <v>0</v>
      </c>
      <c r="K1344" s="53"/>
      <c r="L1344" s="57"/>
      <c r="M1344" s="57"/>
      <c r="N1344" s="57"/>
      <c r="O1344" s="57"/>
      <c r="P1344" s="57"/>
    </row>
    <row r="1345" spans="1:16" ht="15.75" outlineLevel="2" x14ac:dyDescent="0.25">
      <c r="A1345" s="135"/>
      <c r="B1345" s="135"/>
      <c r="C1345" s="135"/>
      <c r="D1345" s="86" t="s">
        <v>7</v>
      </c>
      <c r="E1345" s="102">
        <v>0</v>
      </c>
      <c r="F1345" s="102">
        <v>0</v>
      </c>
      <c r="G1345" s="102">
        <v>0</v>
      </c>
      <c r="H1345" s="102">
        <v>0</v>
      </c>
      <c r="I1345" s="102">
        <v>0</v>
      </c>
      <c r="J1345" s="99">
        <f t="shared" si="372"/>
        <v>0</v>
      </c>
      <c r="K1345" s="53"/>
      <c r="L1345" s="57"/>
      <c r="M1345" s="57"/>
      <c r="N1345" s="57"/>
      <c r="O1345" s="57"/>
      <c r="P1345" s="57"/>
    </row>
    <row r="1346" spans="1:16" ht="15.75" outlineLevel="2" x14ac:dyDescent="0.25">
      <c r="A1346" s="135"/>
      <c r="B1346" s="135"/>
      <c r="C1346" s="135"/>
      <c r="D1346" s="86" t="s">
        <v>8</v>
      </c>
      <c r="E1346" s="102">
        <v>0</v>
      </c>
      <c r="F1346" s="102">
        <v>0</v>
      </c>
      <c r="G1346" s="102">
        <v>0</v>
      </c>
      <c r="H1346" s="102">
        <v>0</v>
      </c>
      <c r="I1346" s="102">
        <v>0</v>
      </c>
      <c r="J1346" s="99">
        <f t="shared" si="372"/>
        <v>0</v>
      </c>
      <c r="K1346" s="53"/>
      <c r="L1346" s="57"/>
      <c r="M1346" s="57"/>
      <c r="N1346" s="57"/>
      <c r="O1346" s="57"/>
      <c r="P1346" s="57"/>
    </row>
    <row r="1347" spans="1:16" ht="21" customHeight="1" outlineLevel="2" x14ac:dyDescent="0.25">
      <c r="A1347" s="135"/>
      <c r="B1347" s="135"/>
      <c r="C1347" s="135"/>
      <c r="D1347" s="86" t="s">
        <v>9</v>
      </c>
      <c r="E1347" s="102">
        <v>0</v>
      </c>
      <c r="F1347" s="102">
        <v>0</v>
      </c>
      <c r="G1347" s="102">
        <v>0</v>
      </c>
      <c r="H1347" s="102">
        <v>0</v>
      </c>
      <c r="I1347" s="102">
        <v>0</v>
      </c>
      <c r="J1347" s="99">
        <f t="shared" si="372"/>
        <v>0</v>
      </c>
      <c r="K1347" s="53"/>
      <c r="L1347" s="57"/>
      <c r="M1347" s="57"/>
      <c r="N1347" s="57"/>
      <c r="O1347" s="57"/>
      <c r="P1347" s="57"/>
    </row>
    <row r="1348" spans="1:16" ht="15.75" outlineLevel="2" x14ac:dyDescent="0.25">
      <c r="A1348" s="135"/>
      <c r="B1348" s="135"/>
      <c r="C1348" s="135" t="s">
        <v>51</v>
      </c>
      <c r="D1348" s="86" t="s">
        <v>6</v>
      </c>
      <c r="E1348" s="100">
        <f>SUM(E1349:E1352)</f>
        <v>0</v>
      </c>
      <c r="F1348" s="100">
        <f>SUM(F1349:F1352)</f>
        <v>0</v>
      </c>
      <c r="G1348" s="100">
        <f>SUM(G1349:G1352)</f>
        <v>0</v>
      </c>
      <c r="H1348" s="100">
        <f>SUM(H1349:H1352)</f>
        <v>0</v>
      </c>
      <c r="I1348" s="100">
        <f>SUM(I1349:I1352)</f>
        <v>0</v>
      </c>
      <c r="J1348" s="99">
        <f t="shared" si="372"/>
        <v>0</v>
      </c>
      <c r="K1348" s="53"/>
      <c r="L1348" s="57"/>
      <c r="M1348" s="57"/>
      <c r="N1348" s="57"/>
      <c r="O1348" s="57"/>
      <c r="P1348" s="57"/>
    </row>
    <row r="1349" spans="1:16" ht="15.75" outlineLevel="2" x14ac:dyDescent="0.25">
      <c r="A1349" s="135"/>
      <c r="B1349" s="135"/>
      <c r="C1349" s="135"/>
      <c r="D1349" s="86" t="s">
        <v>180</v>
      </c>
      <c r="E1349" s="99">
        <f>+E1344+E1339</f>
        <v>0</v>
      </c>
      <c r="F1349" s="99">
        <f>+F1344+F1339</f>
        <v>0</v>
      </c>
      <c r="G1349" s="99">
        <f>+G1344+G1339</f>
        <v>0</v>
      </c>
      <c r="H1349" s="99">
        <f>+H1344+H1339</f>
        <v>0</v>
      </c>
      <c r="I1349" s="99">
        <f>+I1344+I1339</f>
        <v>0</v>
      </c>
      <c r="J1349" s="99">
        <f t="shared" si="372"/>
        <v>0</v>
      </c>
      <c r="K1349" s="53"/>
      <c r="L1349" s="57"/>
      <c r="M1349" s="57"/>
      <c r="N1349" s="57"/>
      <c r="O1349" s="57"/>
      <c r="P1349" s="57"/>
    </row>
    <row r="1350" spans="1:16" ht="15.75" outlineLevel="2" x14ac:dyDescent="0.25">
      <c r="A1350" s="135"/>
      <c r="B1350" s="135"/>
      <c r="C1350" s="135"/>
      <c r="D1350" s="86" t="s">
        <v>7</v>
      </c>
      <c r="E1350" s="99">
        <f t="shared" ref="E1350:I1352" si="376">+E1345+E1340</f>
        <v>0</v>
      </c>
      <c r="F1350" s="99">
        <f t="shared" si="376"/>
        <v>0</v>
      </c>
      <c r="G1350" s="99">
        <f t="shared" si="376"/>
        <v>0</v>
      </c>
      <c r="H1350" s="99">
        <f t="shared" si="376"/>
        <v>0</v>
      </c>
      <c r="I1350" s="99">
        <f t="shared" si="376"/>
        <v>0</v>
      </c>
      <c r="J1350" s="99">
        <f t="shared" si="372"/>
        <v>0</v>
      </c>
      <c r="K1350" s="53"/>
      <c r="L1350" s="57"/>
      <c r="M1350" s="57"/>
      <c r="N1350" s="57"/>
      <c r="O1350" s="57"/>
      <c r="P1350" s="57"/>
    </row>
    <row r="1351" spans="1:16" ht="15.75" outlineLevel="2" x14ac:dyDescent="0.25">
      <c r="A1351" s="135"/>
      <c r="B1351" s="135"/>
      <c r="C1351" s="135"/>
      <c r="D1351" s="86" t="s">
        <v>8</v>
      </c>
      <c r="E1351" s="99">
        <f t="shared" si="376"/>
        <v>0</v>
      </c>
      <c r="F1351" s="99">
        <f t="shared" si="376"/>
        <v>0</v>
      </c>
      <c r="G1351" s="99">
        <f t="shared" si="376"/>
        <v>0</v>
      </c>
      <c r="H1351" s="99">
        <f t="shared" si="376"/>
        <v>0</v>
      </c>
      <c r="I1351" s="99">
        <f t="shared" si="376"/>
        <v>0</v>
      </c>
      <c r="J1351" s="99">
        <f t="shared" si="372"/>
        <v>0</v>
      </c>
      <c r="K1351" s="53"/>
      <c r="L1351" s="57"/>
      <c r="M1351" s="57"/>
      <c r="N1351" s="57"/>
      <c r="O1351" s="57"/>
      <c r="P1351" s="57"/>
    </row>
    <row r="1352" spans="1:16" ht="15.75" outlineLevel="2" x14ac:dyDescent="0.25">
      <c r="A1352" s="135"/>
      <c r="B1352" s="135"/>
      <c r="C1352" s="135"/>
      <c r="D1352" s="86" t="s">
        <v>9</v>
      </c>
      <c r="E1352" s="99">
        <f t="shared" si="376"/>
        <v>0</v>
      </c>
      <c r="F1352" s="99">
        <f t="shared" si="376"/>
        <v>0</v>
      </c>
      <c r="G1352" s="99">
        <f t="shared" si="376"/>
        <v>0</v>
      </c>
      <c r="H1352" s="99">
        <f t="shared" si="376"/>
        <v>0</v>
      </c>
      <c r="I1352" s="99">
        <f t="shared" si="376"/>
        <v>0</v>
      </c>
      <c r="J1352" s="99">
        <f t="shared" si="372"/>
        <v>0</v>
      </c>
      <c r="K1352" s="53"/>
      <c r="L1352" s="57"/>
      <c r="M1352" s="57"/>
      <c r="N1352" s="57"/>
      <c r="O1352" s="57"/>
      <c r="P1352" s="57"/>
    </row>
    <row r="1353" spans="1:16" ht="15.75" outlineLevel="2" x14ac:dyDescent="0.25">
      <c r="A1353" s="135" t="s">
        <v>32</v>
      </c>
      <c r="B1353" s="135" t="s">
        <v>178</v>
      </c>
      <c r="C1353" s="135" t="s">
        <v>105</v>
      </c>
      <c r="D1353" s="86" t="s">
        <v>6</v>
      </c>
      <c r="E1353" s="100">
        <f>SUM(E1354:E1357)</f>
        <v>0</v>
      </c>
      <c r="F1353" s="100">
        <f>SUM(F1354:F1357)</f>
        <v>0</v>
      </c>
      <c r="G1353" s="100">
        <f>SUM(G1354:G1357)</f>
        <v>0</v>
      </c>
      <c r="H1353" s="100">
        <f>SUM(H1354:H1357)</f>
        <v>0</v>
      </c>
      <c r="I1353" s="100">
        <f>SUM(I1354:I1357)</f>
        <v>0</v>
      </c>
      <c r="J1353" s="99">
        <f t="shared" si="372"/>
        <v>0</v>
      </c>
      <c r="K1353" s="53"/>
      <c r="L1353" s="57"/>
      <c r="M1353" s="57"/>
      <c r="N1353" s="57"/>
      <c r="O1353" s="57"/>
      <c r="P1353" s="57"/>
    </row>
    <row r="1354" spans="1:16" ht="15.75" outlineLevel="2" x14ac:dyDescent="0.25">
      <c r="A1354" s="135"/>
      <c r="B1354" s="135"/>
      <c r="C1354" s="135"/>
      <c r="D1354" s="86" t="s">
        <v>180</v>
      </c>
      <c r="E1354" s="102">
        <v>0</v>
      </c>
      <c r="F1354" s="102">
        <v>0</v>
      </c>
      <c r="G1354" s="102">
        <v>0</v>
      </c>
      <c r="H1354" s="102">
        <v>0</v>
      </c>
      <c r="I1354" s="102">
        <v>0</v>
      </c>
      <c r="J1354" s="99">
        <f t="shared" si="372"/>
        <v>0</v>
      </c>
      <c r="K1354" s="53"/>
      <c r="L1354" s="57"/>
      <c r="M1354" s="57"/>
      <c r="N1354" s="57"/>
      <c r="O1354" s="57"/>
      <c r="P1354" s="57"/>
    </row>
    <row r="1355" spans="1:16" ht="15.75" outlineLevel="2" x14ac:dyDescent="0.25">
      <c r="A1355" s="135"/>
      <c r="B1355" s="135"/>
      <c r="C1355" s="135"/>
      <c r="D1355" s="86" t="s">
        <v>7</v>
      </c>
      <c r="E1355" s="102">
        <v>0</v>
      </c>
      <c r="F1355" s="102">
        <v>0</v>
      </c>
      <c r="G1355" s="102">
        <v>0</v>
      </c>
      <c r="H1355" s="102">
        <v>0</v>
      </c>
      <c r="I1355" s="102">
        <v>0</v>
      </c>
      <c r="J1355" s="99">
        <f t="shared" si="372"/>
        <v>0</v>
      </c>
      <c r="K1355" s="53"/>
      <c r="L1355" s="57"/>
      <c r="M1355" s="57"/>
      <c r="N1355" s="57"/>
      <c r="O1355" s="57"/>
      <c r="P1355" s="57"/>
    </row>
    <row r="1356" spans="1:16" ht="15.75" outlineLevel="2" x14ac:dyDescent="0.25">
      <c r="A1356" s="135"/>
      <c r="B1356" s="135"/>
      <c r="C1356" s="135"/>
      <c r="D1356" s="86" t="s">
        <v>8</v>
      </c>
      <c r="E1356" s="102">
        <v>0</v>
      </c>
      <c r="F1356" s="102">
        <v>0</v>
      </c>
      <c r="G1356" s="102">
        <v>0</v>
      </c>
      <c r="H1356" s="102">
        <v>0</v>
      </c>
      <c r="I1356" s="102">
        <v>0</v>
      </c>
      <c r="J1356" s="99">
        <f t="shared" si="372"/>
        <v>0</v>
      </c>
      <c r="K1356" s="53"/>
      <c r="L1356" s="57"/>
      <c r="M1356" s="57"/>
      <c r="N1356" s="57"/>
      <c r="O1356" s="57"/>
      <c r="P1356" s="57"/>
    </row>
    <row r="1357" spans="1:16" ht="15.75" outlineLevel="2" x14ac:dyDescent="0.25">
      <c r="A1357" s="135"/>
      <c r="B1357" s="135"/>
      <c r="C1357" s="135"/>
      <c r="D1357" s="86" t="s">
        <v>9</v>
      </c>
      <c r="E1357" s="102">
        <v>0</v>
      </c>
      <c r="F1357" s="102">
        <v>0</v>
      </c>
      <c r="G1357" s="102">
        <v>0</v>
      </c>
      <c r="H1357" s="102">
        <v>0</v>
      </c>
      <c r="I1357" s="102">
        <v>0</v>
      </c>
      <c r="J1357" s="99">
        <f t="shared" si="372"/>
        <v>0</v>
      </c>
      <c r="K1357" s="53"/>
      <c r="L1357" s="57"/>
      <c r="M1357" s="57"/>
      <c r="N1357" s="57"/>
      <c r="O1357" s="57"/>
      <c r="P1357" s="57"/>
    </row>
    <row r="1358" spans="1:16" ht="15.75" outlineLevel="2" x14ac:dyDescent="0.25">
      <c r="A1358" s="135"/>
      <c r="B1358" s="135"/>
      <c r="C1358" s="135" t="s">
        <v>281</v>
      </c>
      <c r="D1358" s="86" t="s">
        <v>6</v>
      </c>
      <c r="E1358" s="100">
        <f>SUM(E1359:E1362)</f>
        <v>0</v>
      </c>
      <c r="F1358" s="100">
        <f>SUM(F1359:F1362)</f>
        <v>0</v>
      </c>
      <c r="G1358" s="100">
        <f>SUM(G1359:G1362)</f>
        <v>0</v>
      </c>
      <c r="H1358" s="100">
        <f>SUM(H1359:H1362)</f>
        <v>0</v>
      </c>
      <c r="I1358" s="100">
        <f>SUM(I1359:I1362)</f>
        <v>0</v>
      </c>
      <c r="J1358" s="99">
        <f t="shared" si="372"/>
        <v>0</v>
      </c>
      <c r="K1358" s="53"/>
      <c r="L1358" s="57"/>
      <c r="M1358" s="57"/>
      <c r="N1358" s="57"/>
      <c r="O1358" s="57"/>
      <c r="P1358" s="57"/>
    </row>
    <row r="1359" spans="1:16" ht="15.75" outlineLevel="2" x14ac:dyDescent="0.25">
      <c r="A1359" s="135"/>
      <c r="B1359" s="135"/>
      <c r="C1359" s="135"/>
      <c r="D1359" s="86" t="s">
        <v>180</v>
      </c>
      <c r="E1359" s="102">
        <v>0</v>
      </c>
      <c r="F1359" s="102">
        <v>0</v>
      </c>
      <c r="G1359" s="102">
        <v>0</v>
      </c>
      <c r="H1359" s="102">
        <v>0</v>
      </c>
      <c r="I1359" s="102">
        <v>0</v>
      </c>
      <c r="J1359" s="99">
        <f t="shared" si="372"/>
        <v>0</v>
      </c>
      <c r="K1359" s="53"/>
      <c r="L1359" s="57"/>
      <c r="M1359" s="57"/>
      <c r="N1359" s="57"/>
      <c r="O1359" s="57"/>
      <c r="P1359" s="57"/>
    </row>
    <row r="1360" spans="1:16" ht="15.75" outlineLevel="2" x14ac:dyDescent="0.25">
      <c r="A1360" s="135"/>
      <c r="B1360" s="135"/>
      <c r="C1360" s="135"/>
      <c r="D1360" s="86" t="s">
        <v>7</v>
      </c>
      <c r="E1360" s="102">
        <v>0</v>
      </c>
      <c r="F1360" s="102">
        <v>0</v>
      </c>
      <c r="G1360" s="102">
        <v>0</v>
      </c>
      <c r="H1360" s="102">
        <v>0</v>
      </c>
      <c r="I1360" s="102">
        <v>0</v>
      </c>
      <c r="J1360" s="99">
        <f t="shared" si="372"/>
        <v>0</v>
      </c>
      <c r="K1360" s="53"/>
      <c r="L1360" s="57"/>
      <c r="M1360" s="57"/>
      <c r="N1360" s="57"/>
      <c r="O1360" s="57"/>
      <c r="P1360" s="57"/>
    </row>
    <row r="1361" spans="1:16" ht="15.75" outlineLevel="2" x14ac:dyDescent="0.25">
      <c r="A1361" s="135"/>
      <c r="B1361" s="135"/>
      <c r="C1361" s="135"/>
      <c r="D1361" s="86" t="s">
        <v>8</v>
      </c>
      <c r="E1361" s="102">
        <v>0</v>
      </c>
      <c r="F1361" s="102">
        <v>0</v>
      </c>
      <c r="G1361" s="102">
        <v>0</v>
      </c>
      <c r="H1361" s="102">
        <v>0</v>
      </c>
      <c r="I1361" s="102">
        <v>0</v>
      </c>
      <c r="J1361" s="99">
        <f t="shared" si="372"/>
        <v>0</v>
      </c>
      <c r="K1361" s="53"/>
      <c r="L1361" s="57"/>
      <c r="M1361" s="57"/>
      <c r="N1361" s="57"/>
      <c r="O1361" s="57"/>
      <c r="P1361" s="57"/>
    </row>
    <row r="1362" spans="1:16" ht="15.75" outlineLevel="2" x14ac:dyDescent="0.25">
      <c r="A1362" s="135"/>
      <c r="B1362" s="135"/>
      <c r="C1362" s="135"/>
      <c r="D1362" s="86" t="s">
        <v>9</v>
      </c>
      <c r="E1362" s="102">
        <v>0</v>
      </c>
      <c r="F1362" s="102">
        <v>0</v>
      </c>
      <c r="G1362" s="102">
        <v>0</v>
      </c>
      <c r="H1362" s="102">
        <v>0</v>
      </c>
      <c r="I1362" s="102">
        <v>0</v>
      </c>
      <c r="J1362" s="99">
        <f t="shared" si="372"/>
        <v>0</v>
      </c>
      <c r="K1362" s="53"/>
      <c r="L1362" s="57"/>
      <c r="M1362" s="57"/>
      <c r="N1362" s="57"/>
      <c r="O1362" s="57"/>
      <c r="P1362" s="57"/>
    </row>
    <row r="1363" spans="1:16" ht="15.75" outlineLevel="2" x14ac:dyDescent="0.25">
      <c r="A1363" s="135"/>
      <c r="B1363" s="135"/>
      <c r="C1363" s="135" t="s">
        <v>51</v>
      </c>
      <c r="D1363" s="86" t="s">
        <v>6</v>
      </c>
      <c r="E1363" s="100">
        <f>SUM(E1364:E1367)</f>
        <v>0</v>
      </c>
      <c r="F1363" s="100">
        <f>SUM(F1364:F1367)</f>
        <v>0</v>
      </c>
      <c r="G1363" s="100">
        <f>SUM(G1364:G1367)</f>
        <v>0</v>
      </c>
      <c r="H1363" s="100">
        <f>SUM(H1364:H1367)</f>
        <v>0</v>
      </c>
      <c r="I1363" s="100">
        <f>SUM(I1364:I1367)</f>
        <v>0</v>
      </c>
      <c r="J1363" s="99">
        <f t="shared" si="372"/>
        <v>0</v>
      </c>
      <c r="K1363" s="53"/>
      <c r="L1363" s="57"/>
      <c r="M1363" s="57"/>
      <c r="N1363" s="57"/>
      <c r="O1363" s="57"/>
      <c r="P1363" s="57"/>
    </row>
    <row r="1364" spans="1:16" ht="15.75" outlineLevel="2" x14ac:dyDescent="0.25">
      <c r="A1364" s="135"/>
      <c r="B1364" s="135"/>
      <c r="C1364" s="135"/>
      <c r="D1364" s="86" t="s">
        <v>180</v>
      </c>
      <c r="E1364" s="99">
        <f t="shared" ref="E1364:I1367" si="377">+E1359+E1354</f>
        <v>0</v>
      </c>
      <c r="F1364" s="99">
        <f t="shared" si="377"/>
        <v>0</v>
      </c>
      <c r="G1364" s="99">
        <f t="shared" si="377"/>
        <v>0</v>
      </c>
      <c r="H1364" s="99">
        <f t="shared" si="377"/>
        <v>0</v>
      </c>
      <c r="I1364" s="99">
        <f t="shared" si="377"/>
        <v>0</v>
      </c>
      <c r="J1364" s="99">
        <f t="shared" si="372"/>
        <v>0</v>
      </c>
      <c r="K1364" s="53"/>
      <c r="L1364" s="57"/>
      <c r="M1364" s="57"/>
      <c r="N1364" s="57"/>
      <c r="O1364" s="57"/>
      <c r="P1364" s="57"/>
    </row>
    <row r="1365" spans="1:16" ht="15.75" outlineLevel="2" x14ac:dyDescent="0.25">
      <c r="A1365" s="135"/>
      <c r="B1365" s="135"/>
      <c r="C1365" s="135"/>
      <c r="D1365" s="86" t="s">
        <v>7</v>
      </c>
      <c r="E1365" s="99">
        <f t="shared" si="377"/>
        <v>0</v>
      </c>
      <c r="F1365" s="99">
        <f t="shared" si="377"/>
        <v>0</v>
      </c>
      <c r="G1365" s="99">
        <f t="shared" si="377"/>
        <v>0</v>
      </c>
      <c r="H1365" s="99">
        <f t="shared" si="377"/>
        <v>0</v>
      </c>
      <c r="I1365" s="99">
        <f t="shared" si="377"/>
        <v>0</v>
      </c>
      <c r="J1365" s="99">
        <f t="shared" si="372"/>
        <v>0</v>
      </c>
      <c r="K1365" s="53"/>
      <c r="L1365" s="57"/>
      <c r="M1365" s="57"/>
      <c r="N1365" s="57"/>
      <c r="O1365" s="57"/>
      <c r="P1365" s="57"/>
    </row>
    <row r="1366" spans="1:16" ht="15.75" outlineLevel="2" x14ac:dyDescent="0.25">
      <c r="A1366" s="135"/>
      <c r="B1366" s="135"/>
      <c r="C1366" s="135"/>
      <c r="D1366" s="86" t="s">
        <v>8</v>
      </c>
      <c r="E1366" s="99">
        <f t="shared" si="377"/>
        <v>0</v>
      </c>
      <c r="F1366" s="99">
        <f t="shared" si="377"/>
        <v>0</v>
      </c>
      <c r="G1366" s="99">
        <f t="shared" si="377"/>
        <v>0</v>
      </c>
      <c r="H1366" s="99">
        <f t="shared" si="377"/>
        <v>0</v>
      </c>
      <c r="I1366" s="99">
        <f t="shared" si="377"/>
        <v>0</v>
      </c>
      <c r="J1366" s="99">
        <f t="shared" si="372"/>
        <v>0</v>
      </c>
      <c r="K1366" s="53"/>
      <c r="L1366" s="57"/>
      <c r="M1366" s="57"/>
      <c r="N1366" s="57"/>
      <c r="O1366" s="57"/>
      <c r="P1366" s="57"/>
    </row>
    <row r="1367" spans="1:16" ht="15.75" outlineLevel="2" x14ac:dyDescent="0.25">
      <c r="A1367" s="135"/>
      <c r="B1367" s="135"/>
      <c r="C1367" s="135"/>
      <c r="D1367" s="86" t="s">
        <v>9</v>
      </c>
      <c r="E1367" s="99">
        <f t="shared" si="377"/>
        <v>0</v>
      </c>
      <c r="F1367" s="99">
        <f t="shared" si="377"/>
        <v>0</v>
      </c>
      <c r="G1367" s="99">
        <f t="shared" si="377"/>
        <v>0</v>
      </c>
      <c r="H1367" s="99">
        <f t="shared" si="377"/>
        <v>0</v>
      </c>
      <c r="I1367" s="99">
        <f t="shared" si="377"/>
        <v>0</v>
      </c>
      <c r="J1367" s="99">
        <f t="shared" si="372"/>
        <v>0</v>
      </c>
      <c r="K1367" s="53"/>
      <c r="L1367" s="57"/>
      <c r="M1367" s="57"/>
      <c r="N1367" s="57"/>
      <c r="O1367" s="57"/>
      <c r="P1367" s="57"/>
    </row>
    <row r="1368" spans="1:16" ht="15.75" outlineLevel="2" x14ac:dyDescent="0.25">
      <c r="A1368" s="147" t="s">
        <v>31</v>
      </c>
      <c r="B1368" s="135" t="s">
        <v>43</v>
      </c>
      <c r="C1368" s="135" t="s">
        <v>281</v>
      </c>
      <c r="D1368" s="86" t="s">
        <v>6</v>
      </c>
      <c r="E1368" s="100">
        <f>SUM(E1369:E1372)</f>
        <v>20</v>
      </c>
      <c r="F1368" s="100">
        <f>SUM(F1369:F1372)</f>
        <v>20</v>
      </c>
      <c r="G1368" s="100">
        <f>SUM(G1369:G1372)</f>
        <v>20</v>
      </c>
      <c r="H1368" s="100">
        <f>SUM(H1369:H1372)</f>
        <v>20</v>
      </c>
      <c r="I1368" s="100">
        <f>SUM(I1369:I1372)</f>
        <v>0</v>
      </c>
      <c r="J1368" s="99">
        <f t="shared" si="372"/>
        <v>80</v>
      </c>
      <c r="K1368" s="53"/>
      <c r="L1368" s="57"/>
      <c r="M1368" s="57"/>
      <c r="N1368" s="57"/>
      <c r="O1368" s="57"/>
      <c r="P1368" s="57"/>
    </row>
    <row r="1369" spans="1:16" ht="15.75" outlineLevel="2" x14ac:dyDescent="0.25">
      <c r="A1369" s="147"/>
      <c r="B1369" s="135"/>
      <c r="C1369" s="135"/>
      <c r="D1369" s="86" t="s">
        <v>180</v>
      </c>
      <c r="E1369" s="101">
        <v>20</v>
      </c>
      <c r="F1369" s="101">
        <v>20</v>
      </c>
      <c r="G1369" s="101">
        <v>20</v>
      </c>
      <c r="H1369" s="101">
        <v>20</v>
      </c>
      <c r="I1369" s="102">
        <v>0</v>
      </c>
      <c r="J1369" s="99">
        <f t="shared" si="372"/>
        <v>80</v>
      </c>
      <c r="K1369" s="53"/>
      <c r="L1369" s="57"/>
      <c r="M1369" s="57"/>
      <c r="N1369" s="57"/>
      <c r="O1369" s="57"/>
      <c r="P1369" s="57"/>
    </row>
    <row r="1370" spans="1:16" ht="15.75" outlineLevel="2" x14ac:dyDescent="0.25">
      <c r="A1370" s="147"/>
      <c r="B1370" s="135"/>
      <c r="C1370" s="135"/>
      <c r="D1370" s="86" t="s">
        <v>7</v>
      </c>
      <c r="E1370" s="102">
        <v>0</v>
      </c>
      <c r="F1370" s="102">
        <v>0</v>
      </c>
      <c r="G1370" s="102">
        <v>0</v>
      </c>
      <c r="H1370" s="102">
        <v>0</v>
      </c>
      <c r="I1370" s="102">
        <v>0</v>
      </c>
      <c r="J1370" s="99">
        <f t="shared" si="372"/>
        <v>0</v>
      </c>
      <c r="K1370" s="53"/>
      <c r="L1370" s="57"/>
      <c r="M1370" s="57"/>
      <c r="N1370" s="57"/>
      <c r="O1370" s="57"/>
      <c r="P1370" s="57"/>
    </row>
    <row r="1371" spans="1:16" ht="15.75" outlineLevel="2" x14ac:dyDescent="0.25">
      <c r="A1371" s="147"/>
      <c r="B1371" s="135"/>
      <c r="C1371" s="135"/>
      <c r="D1371" s="86" t="s">
        <v>8</v>
      </c>
      <c r="E1371" s="102">
        <v>0</v>
      </c>
      <c r="F1371" s="102">
        <v>0</v>
      </c>
      <c r="G1371" s="102">
        <v>0</v>
      </c>
      <c r="H1371" s="102">
        <v>0</v>
      </c>
      <c r="I1371" s="102">
        <v>0</v>
      </c>
      <c r="J1371" s="99">
        <f t="shared" si="372"/>
        <v>0</v>
      </c>
      <c r="K1371" s="53"/>
      <c r="L1371" s="57"/>
      <c r="M1371" s="57"/>
      <c r="N1371" s="57"/>
      <c r="O1371" s="57"/>
      <c r="P1371" s="57"/>
    </row>
    <row r="1372" spans="1:16" ht="15.75" outlineLevel="2" x14ac:dyDescent="0.25">
      <c r="A1372" s="147"/>
      <c r="B1372" s="135"/>
      <c r="C1372" s="135"/>
      <c r="D1372" s="86" t="s">
        <v>9</v>
      </c>
      <c r="E1372" s="102">
        <v>0</v>
      </c>
      <c r="F1372" s="102">
        <v>0</v>
      </c>
      <c r="G1372" s="102">
        <v>0</v>
      </c>
      <c r="H1372" s="102">
        <v>0</v>
      </c>
      <c r="I1372" s="102">
        <v>0</v>
      </c>
      <c r="J1372" s="99">
        <f t="shared" si="372"/>
        <v>0</v>
      </c>
      <c r="K1372" s="53"/>
      <c r="L1372" s="57"/>
      <c r="M1372" s="57"/>
      <c r="N1372" s="57"/>
      <c r="O1372" s="57"/>
      <c r="P1372" s="57"/>
    </row>
    <row r="1373" spans="1:16" ht="15.75" outlineLevel="2" x14ac:dyDescent="0.25">
      <c r="A1373" s="147" t="s">
        <v>33</v>
      </c>
      <c r="B1373" s="135" t="s">
        <v>44</v>
      </c>
      <c r="C1373" s="135" t="s">
        <v>281</v>
      </c>
      <c r="D1373" s="86" t="s">
        <v>6</v>
      </c>
      <c r="E1373" s="100">
        <f>SUM(E1374:E1377)</f>
        <v>0</v>
      </c>
      <c r="F1373" s="100">
        <f>SUM(F1374:F1377)</f>
        <v>0</v>
      </c>
      <c r="G1373" s="100">
        <f>SUM(G1374:G1377)</f>
        <v>0</v>
      </c>
      <c r="H1373" s="100">
        <f>SUM(H1374:H1377)</f>
        <v>0</v>
      </c>
      <c r="I1373" s="100">
        <f>SUM(I1374:I1377)</f>
        <v>0</v>
      </c>
      <c r="J1373" s="99">
        <f t="shared" si="372"/>
        <v>0</v>
      </c>
      <c r="K1373" s="53"/>
      <c r="L1373" s="57"/>
      <c r="M1373" s="57"/>
      <c r="N1373" s="57"/>
      <c r="O1373" s="57"/>
      <c r="P1373" s="57"/>
    </row>
    <row r="1374" spans="1:16" ht="15.75" outlineLevel="2" x14ac:dyDescent="0.25">
      <c r="A1374" s="147"/>
      <c r="B1374" s="135"/>
      <c r="C1374" s="135"/>
      <c r="D1374" s="86" t="s">
        <v>180</v>
      </c>
      <c r="E1374" s="102">
        <v>0</v>
      </c>
      <c r="F1374" s="102">
        <v>0</v>
      </c>
      <c r="G1374" s="102">
        <v>0</v>
      </c>
      <c r="H1374" s="102">
        <v>0</v>
      </c>
      <c r="I1374" s="102">
        <v>0</v>
      </c>
      <c r="J1374" s="99">
        <f t="shared" si="372"/>
        <v>0</v>
      </c>
      <c r="K1374" s="53"/>
      <c r="L1374" s="57"/>
      <c r="M1374" s="57"/>
      <c r="N1374" s="57"/>
      <c r="O1374" s="57"/>
      <c r="P1374" s="57"/>
    </row>
    <row r="1375" spans="1:16" ht="15.75" outlineLevel="2" x14ac:dyDescent="0.25">
      <c r="A1375" s="147"/>
      <c r="B1375" s="135"/>
      <c r="C1375" s="135"/>
      <c r="D1375" s="86" t="s">
        <v>7</v>
      </c>
      <c r="E1375" s="102">
        <v>0</v>
      </c>
      <c r="F1375" s="102">
        <v>0</v>
      </c>
      <c r="G1375" s="102">
        <v>0</v>
      </c>
      <c r="H1375" s="102">
        <v>0</v>
      </c>
      <c r="I1375" s="102">
        <v>0</v>
      </c>
      <c r="J1375" s="99">
        <f t="shared" si="372"/>
        <v>0</v>
      </c>
      <c r="K1375" s="53"/>
      <c r="L1375" s="57"/>
      <c r="M1375" s="57"/>
      <c r="N1375" s="57"/>
      <c r="O1375" s="57"/>
      <c r="P1375" s="57"/>
    </row>
    <row r="1376" spans="1:16" ht="15.75" outlineLevel="2" x14ac:dyDescent="0.25">
      <c r="A1376" s="147"/>
      <c r="B1376" s="135"/>
      <c r="C1376" s="135"/>
      <c r="D1376" s="86" t="s">
        <v>8</v>
      </c>
      <c r="E1376" s="102">
        <v>0</v>
      </c>
      <c r="F1376" s="102">
        <v>0</v>
      </c>
      <c r="G1376" s="102">
        <v>0</v>
      </c>
      <c r="H1376" s="102">
        <v>0</v>
      </c>
      <c r="I1376" s="102">
        <v>0</v>
      </c>
      <c r="J1376" s="99">
        <f t="shared" ref="J1376:J1439" si="378">E1376+F1376+G1376+H1376+I1376</f>
        <v>0</v>
      </c>
      <c r="K1376" s="53"/>
      <c r="L1376" s="57"/>
      <c r="M1376" s="57"/>
      <c r="N1376" s="57"/>
      <c r="O1376" s="57"/>
      <c r="P1376" s="57"/>
    </row>
    <row r="1377" spans="1:16" ht="15.75" outlineLevel="2" x14ac:dyDescent="0.25">
      <c r="A1377" s="147"/>
      <c r="B1377" s="135"/>
      <c r="C1377" s="135"/>
      <c r="D1377" s="86" t="s">
        <v>9</v>
      </c>
      <c r="E1377" s="102">
        <v>0</v>
      </c>
      <c r="F1377" s="102">
        <v>0</v>
      </c>
      <c r="G1377" s="102">
        <v>0</v>
      </c>
      <c r="H1377" s="102">
        <v>0</v>
      </c>
      <c r="I1377" s="102">
        <v>0</v>
      </c>
      <c r="J1377" s="99">
        <f t="shared" si="378"/>
        <v>0</v>
      </c>
      <c r="K1377" s="53"/>
      <c r="L1377" s="57"/>
      <c r="M1377" s="57"/>
      <c r="N1377" s="57"/>
      <c r="O1377" s="57"/>
      <c r="P1377" s="57"/>
    </row>
    <row r="1378" spans="1:16" ht="15.75" outlineLevel="2" x14ac:dyDescent="0.25">
      <c r="A1378" s="147" t="s">
        <v>34</v>
      </c>
      <c r="B1378" s="135" t="s">
        <v>45</v>
      </c>
      <c r="C1378" s="135" t="s">
        <v>255</v>
      </c>
      <c r="D1378" s="86" t="s">
        <v>6</v>
      </c>
      <c r="E1378" s="99">
        <f>SUM(E1379:E1382)</f>
        <v>0</v>
      </c>
      <c r="F1378" s="99">
        <f>SUM(F1379:F1382)</f>
        <v>0</v>
      </c>
      <c r="G1378" s="99">
        <f>SUM(G1379:G1382)</f>
        <v>0</v>
      </c>
      <c r="H1378" s="99">
        <f>SUM(H1379:H1382)</f>
        <v>0</v>
      </c>
      <c r="I1378" s="99">
        <f>SUM(I1379:I1382)</f>
        <v>0</v>
      </c>
      <c r="J1378" s="99">
        <f t="shared" si="378"/>
        <v>0</v>
      </c>
      <c r="K1378" s="53"/>
      <c r="L1378" s="57"/>
      <c r="M1378" s="57"/>
      <c r="N1378" s="57"/>
      <c r="O1378" s="57"/>
      <c r="P1378" s="57"/>
    </row>
    <row r="1379" spans="1:16" ht="15.75" outlineLevel="2" x14ac:dyDescent="0.25">
      <c r="A1379" s="147"/>
      <c r="B1379" s="135"/>
      <c r="C1379" s="135"/>
      <c r="D1379" s="86" t="s">
        <v>180</v>
      </c>
      <c r="E1379" s="99">
        <f>E1399+E1414+E1429+E1449</f>
        <v>0</v>
      </c>
      <c r="F1379" s="99">
        <f>F1399+F1414+F1429+F1449</f>
        <v>0</v>
      </c>
      <c r="G1379" s="99">
        <f>G1399+G1414+G1429+G1449</f>
        <v>0</v>
      </c>
      <c r="H1379" s="99">
        <f>H1399+H1414+H1429+H1449</f>
        <v>0</v>
      </c>
      <c r="I1379" s="99">
        <f>I1399+I1414+I1429+I1449</f>
        <v>0</v>
      </c>
      <c r="J1379" s="99">
        <f t="shared" si="378"/>
        <v>0</v>
      </c>
      <c r="K1379" s="53"/>
      <c r="L1379" s="57"/>
      <c r="M1379" s="57"/>
      <c r="N1379" s="57"/>
      <c r="O1379" s="57"/>
      <c r="P1379" s="57"/>
    </row>
    <row r="1380" spans="1:16" ht="15.75" outlineLevel="2" x14ac:dyDescent="0.25">
      <c r="A1380" s="147"/>
      <c r="B1380" s="135"/>
      <c r="C1380" s="135"/>
      <c r="D1380" s="86" t="s">
        <v>7</v>
      </c>
      <c r="E1380" s="99">
        <f t="shared" ref="E1380:I1382" si="379">E1400+E1415+E1430+E1450</f>
        <v>0</v>
      </c>
      <c r="F1380" s="99">
        <f t="shared" si="379"/>
        <v>0</v>
      </c>
      <c r="G1380" s="99">
        <f t="shared" si="379"/>
        <v>0</v>
      </c>
      <c r="H1380" s="99">
        <f t="shared" si="379"/>
        <v>0</v>
      </c>
      <c r="I1380" s="99">
        <f t="shared" si="379"/>
        <v>0</v>
      </c>
      <c r="J1380" s="99">
        <f t="shared" si="378"/>
        <v>0</v>
      </c>
      <c r="K1380" s="53"/>
      <c r="L1380" s="57"/>
      <c r="M1380" s="57"/>
      <c r="N1380" s="57"/>
      <c r="O1380" s="57"/>
      <c r="P1380" s="57"/>
    </row>
    <row r="1381" spans="1:16" ht="15.75" outlineLevel="2" x14ac:dyDescent="0.25">
      <c r="A1381" s="147"/>
      <c r="B1381" s="135"/>
      <c r="C1381" s="135"/>
      <c r="D1381" s="86" t="s">
        <v>8</v>
      </c>
      <c r="E1381" s="99">
        <f t="shared" si="379"/>
        <v>0</v>
      </c>
      <c r="F1381" s="99">
        <f t="shared" si="379"/>
        <v>0</v>
      </c>
      <c r="G1381" s="99">
        <f t="shared" si="379"/>
        <v>0</v>
      </c>
      <c r="H1381" s="99">
        <f t="shared" si="379"/>
        <v>0</v>
      </c>
      <c r="I1381" s="99">
        <f t="shared" si="379"/>
        <v>0</v>
      </c>
      <c r="J1381" s="99">
        <f t="shared" si="378"/>
        <v>0</v>
      </c>
      <c r="K1381" s="53"/>
      <c r="L1381" s="57"/>
      <c r="M1381" s="57"/>
      <c r="N1381" s="57"/>
      <c r="O1381" s="57"/>
      <c r="P1381" s="57"/>
    </row>
    <row r="1382" spans="1:16" ht="15.75" outlineLevel="2" x14ac:dyDescent="0.25">
      <c r="A1382" s="147"/>
      <c r="B1382" s="135"/>
      <c r="C1382" s="135"/>
      <c r="D1382" s="86" t="s">
        <v>9</v>
      </c>
      <c r="E1382" s="99">
        <f t="shared" si="379"/>
        <v>0</v>
      </c>
      <c r="F1382" s="99">
        <f t="shared" si="379"/>
        <v>0</v>
      </c>
      <c r="G1382" s="99">
        <f t="shared" si="379"/>
        <v>0</v>
      </c>
      <c r="H1382" s="99">
        <f t="shared" si="379"/>
        <v>0</v>
      </c>
      <c r="I1382" s="99">
        <f t="shared" si="379"/>
        <v>0</v>
      </c>
      <c r="J1382" s="99">
        <f t="shared" si="378"/>
        <v>0</v>
      </c>
      <c r="K1382" s="53"/>
      <c r="L1382" s="57"/>
      <c r="M1382" s="57"/>
      <c r="N1382" s="57"/>
      <c r="O1382" s="57"/>
      <c r="P1382" s="57"/>
    </row>
    <row r="1383" spans="1:16" ht="15.75" outlineLevel="2" x14ac:dyDescent="0.25">
      <c r="A1383" s="147"/>
      <c r="B1383" s="135"/>
      <c r="C1383" s="135" t="s">
        <v>50</v>
      </c>
      <c r="D1383" s="86" t="s">
        <v>6</v>
      </c>
      <c r="E1383" s="99">
        <f>SUM(E1384:E1387)</f>
        <v>0</v>
      </c>
      <c r="F1383" s="99">
        <f>SUM(F1384:F1387)</f>
        <v>0</v>
      </c>
      <c r="G1383" s="99">
        <f>SUM(G1384:G1387)</f>
        <v>0</v>
      </c>
      <c r="H1383" s="99">
        <f>SUM(H1384:H1387)</f>
        <v>0</v>
      </c>
      <c r="I1383" s="99">
        <f>SUM(I1384:I1387)</f>
        <v>0</v>
      </c>
      <c r="J1383" s="99">
        <f t="shared" si="378"/>
        <v>0</v>
      </c>
      <c r="K1383" s="53"/>
      <c r="L1383" s="57"/>
      <c r="M1383" s="57"/>
      <c r="N1383" s="57"/>
      <c r="O1383" s="57"/>
      <c r="P1383" s="57"/>
    </row>
    <row r="1384" spans="1:16" ht="15.75" outlineLevel="2" x14ac:dyDescent="0.25">
      <c r="A1384" s="147"/>
      <c r="B1384" s="135"/>
      <c r="C1384" s="135"/>
      <c r="D1384" s="86" t="s">
        <v>180</v>
      </c>
      <c r="E1384" s="99">
        <f>E1404+E1419+E1434+E1454</f>
        <v>0</v>
      </c>
      <c r="F1384" s="99">
        <f>F1404+F1419+F1434+F1454</f>
        <v>0</v>
      </c>
      <c r="G1384" s="99">
        <f>G1404+G1419+G1434+G1454</f>
        <v>0</v>
      </c>
      <c r="H1384" s="99">
        <f>H1404+H1419+H1434+H1454</f>
        <v>0</v>
      </c>
      <c r="I1384" s="99">
        <f>I1404+I1419+I1434+I1454</f>
        <v>0</v>
      </c>
      <c r="J1384" s="99">
        <f t="shared" si="378"/>
        <v>0</v>
      </c>
      <c r="K1384" s="53"/>
      <c r="L1384" s="57"/>
      <c r="M1384" s="57"/>
      <c r="N1384" s="57"/>
      <c r="O1384" s="57"/>
      <c r="P1384" s="57"/>
    </row>
    <row r="1385" spans="1:16" ht="15.75" outlineLevel="2" x14ac:dyDescent="0.25">
      <c r="A1385" s="147"/>
      <c r="B1385" s="135"/>
      <c r="C1385" s="135"/>
      <c r="D1385" s="86" t="s">
        <v>7</v>
      </c>
      <c r="E1385" s="99">
        <f t="shared" ref="E1385:I1387" si="380">E1405+E1420+E1435+E1455</f>
        <v>0</v>
      </c>
      <c r="F1385" s="99">
        <f t="shared" si="380"/>
        <v>0</v>
      </c>
      <c r="G1385" s="99">
        <f t="shared" si="380"/>
        <v>0</v>
      </c>
      <c r="H1385" s="99">
        <f t="shared" si="380"/>
        <v>0</v>
      </c>
      <c r="I1385" s="99">
        <f t="shared" si="380"/>
        <v>0</v>
      </c>
      <c r="J1385" s="99">
        <f t="shared" si="378"/>
        <v>0</v>
      </c>
      <c r="K1385" s="53"/>
      <c r="L1385" s="57"/>
      <c r="M1385" s="57"/>
      <c r="N1385" s="57"/>
      <c r="O1385" s="57"/>
      <c r="P1385" s="57"/>
    </row>
    <row r="1386" spans="1:16" ht="15.75" outlineLevel="2" x14ac:dyDescent="0.25">
      <c r="A1386" s="147"/>
      <c r="B1386" s="135"/>
      <c r="C1386" s="135"/>
      <c r="D1386" s="86" t="s">
        <v>8</v>
      </c>
      <c r="E1386" s="99">
        <f t="shared" si="380"/>
        <v>0</v>
      </c>
      <c r="F1386" s="99">
        <f t="shared" si="380"/>
        <v>0</v>
      </c>
      <c r="G1386" s="99">
        <f t="shared" si="380"/>
        <v>0</v>
      </c>
      <c r="H1386" s="99">
        <f t="shared" si="380"/>
        <v>0</v>
      </c>
      <c r="I1386" s="99">
        <f t="shared" si="380"/>
        <v>0</v>
      </c>
      <c r="J1386" s="99">
        <f t="shared" si="378"/>
        <v>0</v>
      </c>
      <c r="K1386" s="53"/>
      <c r="L1386" s="57"/>
      <c r="M1386" s="57"/>
      <c r="N1386" s="57"/>
      <c r="O1386" s="57"/>
      <c r="P1386" s="57"/>
    </row>
    <row r="1387" spans="1:16" ht="15.75" outlineLevel="2" x14ac:dyDescent="0.25">
      <c r="A1387" s="147"/>
      <c r="B1387" s="135"/>
      <c r="C1387" s="135"/>
      <c r="D1387" s="86" t="s">
        <v>9</v>
      </c>
      <c r="E1387" s="99">
        <f t="shared" si="380"/>
        <v>0</v>
      </c>
      <c r="F1387" s="99">
        <f t="shared" si="380"/>
        <v>0</v>
      </c>
      <c r="G1387" s="99">
        <f t="shared" si="380"/>
        <v>0</v>
      </c>
      <c r="H1387" s="99">
        <f t="shared" si="380"/>
        <v>0</v>
      </c>
      <c r="I1387" s="99">
        <f t="shared" si="380"/>
        <v>0</v>
      </c>
      <c r="J1387" s="99">
        <f t="shared" si="378"/>
        <v>0</v>
      </c>
      <c r="K1387" s="53"/>
      <c r="L1387" s="57"/>
      <c r="M1387" s="57"/>
      <c r="N1387" s="57"/>
      <c r="O1387" s="57"/>
      <c r="P1387" s="57"/>
    </row>
    <row r="1388" spans="1:16" ht="15.75" outlineLevel="2" x14ac:dyDescent="0.25">
      <c r="A1388" s="147"/>
      <c r="B1388" s="135"/>
      <c r="C1388" s="135" t="s">
        <v>54</v>
      </c>
      <c r="D1388" s="86" t="s">
        <v>6</v>
      </c>
      <c r="E1388" s="99">
        <f>SUM(E1389:E1392)</f>
        <v>0</v>
      </c>
      <c r="F1388" s="99">
        <f>SUM(F1389:F1392)</f>
        <v>0</v>
      </c>
      <c r="G1388" s="99">
        <f>SUM(G1389:G1392)</f>
        <v>0</v>
      </c>
      <c r="H1388" s="99">
        <f>SUM(H1389:H1392)</f>
        <v>0</v>
      </c>
      <c r="I1388" s="99">
        <f>SUM(I1389:I1392)</f>
        <v>0</v>
      </c>
      <c r="J1388" s="99">
        <f t="shared" si="378"/>
        <v>0</v>
      </c>
      <c r="K1388" s="53"/>
      <c r="L1388" s="57"/>
      <c r="M1388" s="57"/>
      <c r="N1388" s="57"/>
      <c r="O1388" s="57"/>
      <c r="P1388" s="57"/>
    </row>
    <row r="1389" spans="1:16" ht="15.75" outlineLevel="2" x14ac:dyDescent="0.25">
      <c r="A1389" s="147"/>
      <c r="B1389" s="135"/>
      <c r="C1389" s="135"/>
      <c r="D1389" s="86" t="s">
        <v>180</v>
      </c>
      <c r="E1389" s="99">
        <f>E1444</f>
        <v>0</v>
      </c>
      <c r="F1389" s="99">
        <f>F1444</f>
        <v>0</v>
      </c>
      <c r="G1389" s="99">
        <f>G1444</f>
        <v>0</v>
      </c>
      <c r="H1389" s="99">
        <f>H1444</f>
        <v>0</v>
      </c>
      <c r="I1389" s="99">
        <f>I1444</f>
        <v>0</v>
      </c>
      <c r="J1389" s="99">
        <f t="shared" si="378"/>
        <v>0</v>
      </c>
      <c r="K1389" s="53"/>
      <c r="L1389" s="57"/>
      <c r="M1389" s="57"/>
      <c r="N1389" s="57"/>
      <c r="O1389" s="57"/>
      <c r="P1389" s="57"/>
    </row>
    <row r="1390" spans="1:16" ht="15.75" outlineLevel="2" x14ac:dyDescent="0.25">
      <c r="A1390" s="147"/>
      <c r="B1390" s="135"/>
      <c r="C1390" s="135"/>
      <c r="D1390" s="86" t="s">
        <v>7</v>
      </c>
      <c r="E1390" s="99">
        <f t="shared" ref="E1390:I1392" si="381">E1445</f>
        <v>0</v>
      </c>
      <c r="F1390" s="99">
        <f t="shared" si="381"/>
        <v>0</v>
      </c>
      <c r="G1390" s="99">
        <f t="shared" si="381"/>
        <v>0</v>
      </c>
      <c r="H1390" s="99">
        <f t="shared" si="381"/>
        <v>0</v>
      </c>
      <c r="I1390" s="99">
        <f t="shared" si="381"/>
        <v>0</v>
      </c>
      <c r="J1390" s="99">
        <f t="shared" si="378"/>
        <v>0</v>
      </c>
      <c r="K1390" s="53"/>
      <c r="L1390" s="57"/>
      <c r="M1390" s="57"/>
      <c r="N1390" s="57"/>
      <c r="O1390" s="57"/>
      <c r="P1390" s="57"/>
    </row>
    <row r="1391" spans="1:16" ht="15.75" outlineLevel="2" x14ac:dyDescent="0.25">
      <c r="A1391" s="147"/>
      <c r="B1391" s="135"/>
      <c r="C1391" s="135"/>
      <c r="D1391" s="86" t="s">
        <v>8</v>
      </c>
      <c r="E1391" s="99">
        <f t="shared" si="381"/>
        <v>0</v>
      </c>
      <c r="F1391" s="99">
        <f t="shared" si="381"/>
        <v>0</v>
      </c>
      <c r="G1391" s="99">
        <f t="shared" si="381"/>
        <v>0</v>
      </c>
      <c r="H1391" s="99">
        <f t="shared" si="381"/>
        <v>0</v>
      </c>
      <c r="I1391" s="99">
        <f t="shared" si="381"/>
        <v>0</v>
      </c>
      <c r="J1391" s="99">
        <f t="shared" si="378"/>
        <v>0</v>
      </c>
      <c r="K1391" s="53"/>
      <c r="L1391" s="57"/>
      <c r="M1391" s="57"/>
      <c r="N1391" s="57"/>
      <c r="O1391" s="57"/>
      <c r="P1391" s="57"/>
    </row>
    <row r="1392" spans="1:16" ht="15.75" outlineLevel="2" x14ac:dyDescent="0.25">
      <c r="A1392" s="147"/>
      <c r="B1392" s="135"/>
      <c r="C1392" s="135"/>
      <c r="D1392" s="86" t="s">
        <v>9</v>
      </c>
      <c r="E1392" s="99">
        <f t="shared" si="381"/>
        <v>0</v>
      </c>
      <c r="F1392" s="99">
        <f t="shared" si="381"/>
        <v>0</v>
      </c>
      <c r="G1392" s="99">
        <f t="shared" si="381"/>
        <v>0</v>
      </c>
      <c r="H1392" s="99">
        <f t="shared" si="381"/>
        <v>0</v>
      </c>
      <c r="I1392" s="99">
        <f t="shared" si="381"/>
        <v>0</v>
      </c>
      <c r="J1392" s="99">
        <f t="shared" si="378"/>
        <v>0</v>
      </c>
      <c r="K1392" s="53"/>
      <c r="L1392" s="57"/>
      <c r="M1392" s="57"/>
      <c r="N1392" s="57"/>
      <c r="O1392" s="57"/>
      <c r="P1392" s="57"/>
    </row>
    <row r="1393" spans="1:16" ht="15.75" outlineLevel="2" x14ac:dyDescent="0.25">
      <c r="A1393" s="147"/>
      <c r="B1393" s="135"/>
      <c r="C1393" s="135" t="s">
        <v>51</v>
      </c>
      <c r="D1393" s="86" t="s">
        <v>6</v>
      </c>
      <c r="E1393" s="99">
        <f>SUM(E1394:E1397)</f>
        <v>0</v>
      </c>
      <c r="F1393" s="99">
        <f>SUM(F1394:F1397)</f>
        <v>0</v>
      </c>
      <c r="G1393" s="99">
        <f>SUM(G1394:G1397)</f>
        <v>0</v>
      </c>
      <c r="H1393" s="99">
        <f>SUM(H1394:H1397)</f>
        <v>0</v>
      </c>
      <c r="I1393" s="99">
        <f>SUM(I1394:I1397)</f>
        <v>0</v>
      </c>
      <c r="J1393" s="99">
        <f t="shared" si="378"/>
        <v>0</v>
      </c>
      <c r="K1393" s="53"/>
      <c r="L1393" s="57"/>
      <c r="M1393" s="57"/>
      <c r="N1393" s="57"/>
      <c r="O1393" s="57"/>
      <c r="P1393" s="57"/>
    </row>
    <row r="1394" spans="1:16" ht="15.75" outlineLevel="2" x14ac:dyDescent="0.25">
      <c r="A1394" s="147"/>
      <c r="B1394" s="135"/>
      <c r="C1394" s="135"/>
      <c r="D1394" s="86" t="s">
        <v>180</v>
      </c>
      <c r="E1394" s="99">
        <f>E1379+E1384+E1389</f>
        <v>0</v>
      </c>
      <c r="F1394" s="99">
        <f>F1379+F1384+F1389</f>
        <v>0</v>
      </c>
      <c r="G1394" s="99">
        <f>G1379+G1384+G1389</f>
        <v>0</v>
      </c>
      <c r="H1394" s="99">
        <f>H1379+H1384+H1389</f>
        <v>0</v>
      </c>
      <c r="I1394" s="99">
        <f>I1379+I1384+I1389</f>
        <v>0</v>
      </c>
      <c r="J1394" s="99">
        <f t="shared" si="378"/>
        <v>0</v>
      </c>
      <c r="K1394" s="53"/>
      <c r="L1394" s="57"/>
      <c r="M1394" s="57"/>
      <c r="N1394" s="57"/>
      <c r="O1394" s="57"/>
      <c r="P1394" s="57"/>
    </row>
    <row r="1395" spans="1:16" ht="15.75" outlineLevel="2" x14ac:dyDescent="0.25">
      <c r="A1395" s="147"/>
      <c r="B1395" s="135"/>
      <c r="C1395" s="135"/>
      <c r="D1395" s="86" t="s">
        <v>7</v>
      </c>
      <c r="E1395" s="99">
        <f t="shared" ref="E1395:I1397" si="382">E1380+E1385+E1390</f>
        <v>0</v>
      </c>
      <c r="F1395" s="99">
        <f t="shared" si="382"/>
        <v>0</v>
      </c>
      <c r="G1395" s="99">
        <f t="shared" si="382"/>
        <v>0</v>
      </c>
      <c r="H1395" s="99">
        <f t="shared" si="382"/>
        <v>0</v>
      </c>
      <c r="I1395" s="99">
        <f t="shared" si="382"/>
        <v>0</v>
      </c>
      <c r="J1395" s="99">
        <f t="shared" si="378"/>
        <v>0</v>
      </c>
      <c r="K1395" s="53"/>
      <c r="L1395" s="57"/>
      <c r="M1395" s="57"/>
      <c r="N1395" s="57"/>
      <c r="O1395" s="57"/>
      <c r="P1395" s="57"/>
    </row>
    <row r="1396" spans="1:16" ht="15.75" outlineLevel="2" x14ac:dyDescent="0.25">
      <c r="A1396" s="147"/>
      <c r="B1396" s="135"/>
      <c r="C1396" s="135"/>
      <c r="D1396" s="86" t="s">
        <v>8</v>
      </c>
      <c r="E1396" s="99">
        <f t="shared" si="382"/>
        <v>0</v>
      </c>
      <c r="F1396" s="99">
        <f t="shared" si="382"/>
        <v>0</v>
      </c>
      <c r="G1396" s="99">
        <f t="shared" si="382"/>
        <v>0</v>
      </c>
      <c r="H1396" s="99">
        <f t="shared" si="382"/>
        <v>0</v>
      </c>
      <c r="I1396" s="99">
        <f t="shared" si="382"/>
        <v>0</v>
      </c>
      <c r="J1396" s="99">
        <f t="shared" si="378"/>
        <v>0</v>
      </c>
      <c r="K1396" s="53"/>
      <c r="L1396" s="57"/>
      <c r="M1396" s="57"/>
      <c r="N1396" s="57"/>
      <c r="O1396" s="57"/>
      <c r="P1396" s="57"/>
    </row>
    <row r="1397" spans="1:16" ht="15.75" outlineLevel="2" x14ac:dyDescent="0.25">
      <c r="A1397" s="147"/>
      <c r="B1397" s="135"/>
      <c r="C1397" s="135"/>
      <c r="D1397" s="86" t="s">
        <v>9</v>
      </c>
      <c r="E1397" s="99">
        <f t="shared" si="382"/>
        <v>0</v>
      </c>
      <c r="F1397" s="99">
        <f t="shared" si="382"/>
        <v>0</v>
      </c>
      <c r="G1397" s="99">
        <f t="shared" si="382"/>
        <v>0</v>
      </c>
      <c r="H1397" s="99">
        <f t="shared" si="382"/>
        <v>0</v>
      </c>
      <c r="I1397" s="99">
        <f t="shared" si="382"/>
        <v>0</v>
      </c>
      <c r="J1397" s="99">
        <f t="shared" si="378"/>
        <v>0</v>
      </c>
      <c r="K1397" s="53"/>
      <c r="L1397" s="57"/>
      <c r="M1397" s="57"/>
      <c r="N1397" s="57"/>
      <c r="O1397" s="57"/>
      <c r="P1397" s="57"/>
    </row>
    <row r="1398" spans="1:16" ht="15.75" outlineLevel="2" x14ac:dyDescent="0.25">
      <c r="A1398" s="135" t="s">
        <v>35</v>
      </c>
      <c r="B1398" s="135" t="s">
        <v>46</v>
      </c>
      <c r="C1398" s="135" t="s">
        <v>255</v>
      </c>
      <c r="D1398" s="86" t="s">
        <v>6</v>
      </c>
      <c r="E1398" s="100">
        <f>SUM(E1399:E1402)</f>
        <v>0</v>
      </c>
      <c r="F1398" s="100">
        <f>SUM(F1399:F1402)</f>
        <v>0</v>
      </c>
      <c r="G1398" s="100">
        <f>SUM(G1399:G1402)</f>
        <v>0</v>
      </c>
      <c r="H1398" s="100">
        <f>SUM(H1399:H1402)</f>
        <v>0</v>
      </c>
      <c r="I1398" s="100">
        <f>SUM(I1399:I1402)</f>
        <v>0</v>
      </c>
      <c r="J1398" s="99">
        <f t="shared" si="378"/>
        <v>0</v>
      </c>
      <c r="K1398" s="53"/>
      <c r="L1398" s="57"/>
      <c r="M1398" s="57"/>
      <c r="N1398" s="57"/>
      <c r="O1398" s="57"/>
      <c r="P1398" s="57"/>
    </row>
    <row r="1399" spans="1:16" ht="15.75" outlineLevel="2" x14ac:dyDescent="0.25">
      <c r="A1399" s="135"/>
      <c r="B1399" s="135"/>
      <c r="C1399" s="135"/>
      <c r="D1399" s="86" t="s">
        <v>180</v>
      </c>
      <c r="E1399" s="102">
        <v>0</v>
      </c>
      <c r="F1399" s="102">
        <v>0</v>
      </c>
      <c r="G1399" s="102">
        <v>0</v>
      </c>
      <c r="H1399" s="102">
        <v>0</v>
      </c>
      <c r="I1399" s="102">
        <v>0</v>
      </c>
      <c r="J1399" s="99">
        <f t="shared" si="378"/>
        <v>0</v>
      </c>
      <c r="K1399" s="53"/>
      <c r="L1399" s="57"/>
      <c r="M1399" s="57"/>
      <c r="N1399" s="57"/>
      <c r="O1399" s="57"/>
      <c r="P1399" s="57"/>
    </row>
    <row r="1400" spans="1:16" ht="15.75" outlineLevel="2" x14ac:dyDescent="0.25">
      <c r="A1400" s="135"/>
      <c r="B1400" s="135"/>
      <c r="C1400" s="135"/>
      <c r="D1400" s="86" t="s">
        <v>7</v>
      </c>
      <c r="E1400" s="102">
        <v>0</v>
      </c>
      <c r="F1400" s="102">
        <v>0</v>
      </c>
      <c r="G1400" s="102">
        <v>0</v>
      </c>
      <c r="H1400" s="102">
        <v>0</v>
      </c>
      <c r="I1400" s="102">
        <v>0</v>
      </c>
      <c r="J1400" s="99">
        <f t="shared" si="378"/>
        <v>0</v>
      </c>
      <c r="K1400" s="53"/>
      <c r="L1400" s="57"/>
      <c r="M1400" s="57"/>
      <c r="N1400" s="57"/>
      <c r="O1400" s="57"/>
      <c r="P1400" s="57"/>
    </row>
    <row r="1401" spans="1:16" ht="15.75" outlineLevel="2" x14ac:dyDescent="0.25">
      <c r="A1401" s="135"/>
      <c r="B1401" s="135"/>
      <c r="C1401" s="135"/>
      <c r="D1401" s="86" t="s">
        <v>8</v>
      </c>
      <c r="E1401" s="102">
        <v>0</v>
      </c>
      <c r="F1401" s="102">
        <v>0</v>
      </c>
      <c r="G1401" s="102">
        <v>0</v>
      </c>
      <c r="H1401" s="102">
        <v>0</v>
      </c>
      <c r="I1401" s="102">
        <v>0</v>
      </c>
      <c r="J1401" s="99">
        <f t="shared" si="378"/>
        <v>0</v>
      </c>
      <c r="K1401" s="53"/>
      <c r="L1401" s="57"/>
      <c r="M1401" s="57"/>
      <c r="N1401" s="57"/>
      <c r="O1401" s="57"/>
      <c r="P1401" s="57"/>
    </row>
    <row r="1402" spans="1:16" ht="15.75" outlineLevel="2" x14ac:dyDescent="0.25">
      <c r="A1402" s="135"/>
      <c r="B1402" s="135"/>
      <c r="C1402" s="135"/>
      <c r="D1402" s="86" t="s">
        <v>9</v>
      </c>
      <c r="E1402" s="102">
        <v>0</v>
      </c>
      <c r="F1402" s="102">
        <v>0</v>
      </c>
      <c r="G1402" s="102">
        <v>0</v>
      </c>
      <c r="H1402" s="102">
        <v>0</v>
      </c>
      <c r="I1402" s="102">
        <v>0</v>
      </c>
      <c r="J1402" s="99">
        <f t="shared" si="378"/>
        <v>0</v>
      </c>
      <c r="K1402" s="53"/>
      <c r="L1402" s="57"/>
      <c r="M1402" s="57"/>
      <c r="N1402" s="57"/>
      <c r="O1402" s="57"/>
      <c r="P1402" s="57"/>
    </row>
    <row r="1403" spans="1:16" ht="15.75" outlineLevel="2" x14ac:dyDescent="0.25">
      <c r="A1403" s="135"/>
      <c r="B1403" s="135"/>
      <c r="C1403" s="135" t="s">
        <v>50</v>
      </c>
      <c r="D1403" s="86" t="s">
        <v>6</v>
      </c>
      <c r="E1403" s="100">
        <f>SUM(E1404:E1407)</f>
        <v>0</v>
      </c>
      <c r="F1403" s="100">
        <f>SUM(F1404:F1407)</f>
        <v>0</v>
      </c>
      <c r="G1403" s="100">
        <f>SUM(G1404:G1407)</f>
        <v>0</v>
      </c>
      <c r="H1403" s="100">
        <f>SUM(H1404:H1407)</f>
        <v>0</v>
      </c>
      <c r="I1403" s="100">
        <f>SUM(I1404:I1407)</f>
        <v>0</v>
      </c>
      <c r="J1403" s="99">
        <f t="shared" si="378"/>
        <v>0</v>
      </c>
      <c r="K1403" s="53"/>
      <c r="L1403" s="57"/>
      <c r="M1403" s="57"/>
      <c r="N1403" s="57"/>
      <c r="O1403" s="57"/>
      <c r="P1403" s="57"/>
    </row>
    <row r="1404" spans="1:16" ht="15.75" outlineLevel="2" x14ac:dyDescent="0.25">
      <c r="A1404" s="135"/>
      <c r="B1404" s="135"/>
      <c r="C1404" s="135"/>
      <c r="D1404" s="86" t="s">
        <v>180</v>
      </c>
      <c r="E1404" s="102">
        <v>0</v>
      </c>
      <c r="F1404" s="102">
        <v>0</v>
      </c>
      <c r="G1404" s="102">
        <v>0</v>
      </c>
      <c r="H1404" s="102">
        <v>0</v>
      </c>
      <c r="I1404" s="102">
        <v>0</v>
      </c>
      <c r="J1404" s="99">
        <f t="shared" si="378"/>
        <v>0</v>
      </c>
      <c r="K1404" s="53"/>
      <c r="L1404" s="57"/>
      <c r="M1404" s="57"/>
      <c r="N1404" s="57"/>
      <c r="O1404" s="57"/>
      <c r="P1404" s="57"/>
    </row>
    <row r="1405" spans="1:16" ht="15.75" outlineLevel="2" x14ac:dyDescent="0.25">
      <c r="A1405" s="135"/>
      <c r="B1405" s="135"/>
      <c r="C1405" s="135"/>
      <c r="D1405" s="86" t="s">
        <v>7</v>
      </c>
      <c r="E1405" s="102">
        <v>0</v>
      </c>
      <c r="F1405" s="102">
        <v>0</v>
      </c>
      <c r="G1405" s="102">
        <v>0</v>
      </c>
      <c r="H1405" s="102">
        <v>0</v>
      </c>
      <c r="I1405" s="102">
        <v>0</v>
      </c>
      <c r="J1405" s="99">
        <f t="shared" si="378"/>
        <v>0</v>
      </c>
      <c r="K1405" s="53"/>
      <c r="L1405" s="57"/>
      <c r="M1405" s="57"/>
      <c r="N1405" s="57"/>
      <c r="O1405" s="57"/>
      <c r="P1405" s="57"/>
    </row>
    <row r="1406" spans="1:16" ht="15.75" outlineLevel="2" x14ac:dyDescent="0.25">
      <c r="A1406" s="135"/>
      <c r="B1406" s="135"/>
      <c r="C1406" s="135"/>
      <c r="D1406" s="86" t="s">
        <v>8</v>
      </c>
      <c r="E1406" s="102">
        <v>0</v>
      </c>
      <c r="F1406" s="102">
        <v>0</v>
      </c>
      <c r="G1406" s="102">
        <v>0</v>
      </c>
      <c r="H1406" s="102">
        <v>0</v>
      </c>
      <c r="I1406" s="102">
        <v>0</v>
      </c>
      <c r="J1406" s="99">
        <f t="shared" si="378"/>
        <v>0</v>
      </c>
      <c r="K1406" s="53"/>
      <c r="L1406" s="57"/>
      <c r="M1406" s="57"/>
      <c r="N1406" s="57"/>
      <c r="O1406" s="57"/>
      <c r="P1406" s="57"/>
    </row>
    <row r="1407" spans="1:16" ht="15.75" outlineLevel="2" x14ac:dyDescent="0.25">
      <c r="A1407" s="135"/>
      <c r="B1407" s="135"/>
      <c r="C1407" s="135"/>
      <c r="D1407" s="86" t="s">
        <v>9</v>
      </c>
      <c r="E1407" s="102">
        <v>0</v>
      </c>
      <c r="F1407" s="102">
        <v>0</v>
      </c>
      <c r="G1407" s="102">
        <v>0</v>
      </c>
      <c r="H1407" s="102">
        <v>0</v>
      </c>
      <c r="I1407" s="102">
        <v>0</v>
      </c>
      <c r="J1407" s="99">
        <f t="shared" si="378"/>
        <v>0</v>
      </c>
      <c r="K1407" s="53"/>
      <c r="L1407" s="57"/>
      <c r="M1407" s="57"/>
      <c r="N1407" s="57"/>
      <c r="O1407" s="57"/>
      <c r="P1407" s="57"/>
    </row>
    <row r="1408" spans="1:16" s="4" customFormat="1" ht="15.75" outlineLevel="2" x14ac:dyDescent="0.25">
      <c r="A1408" s="135"/>
      <c r="B1408" s="135"/>
      <c r="C1408" s="135" t="s">
        <v>51</v>
      </c>
      <c r="D1408" s="86" t="s">
        <v>6</v>
      </c>
      <c r="E1408" s="100">
        <f>SUM(E1409:E1412)</f>
        <v>0</v>
      </c>
      <c r="F1408" s="100">
        <f>SUM(F1409:F1412)</f>
        <v>0</v>
      </c>
      <c r="G1408" s="100">
        <f>SUM(G1409:G1412)</f>
        <v>0</v>
      </c>
      <c r="H1408" s="100">
        <f>SUM(H1409:H1412)</f>
        <v>0</v>
      </c>
      <c r="I1408" s="100">
        <f>SUM(I1409:I1412)</f>
        <v>0</v>
      </c>
      <c r="J1408" s="99">
        <f t="shared" si="378"/>
        <v>0</v>
      </c>
      <c r="K1408" s="53"/>
      <c r="L1408" s="55"/>
      <c r="M1408" s="55"/>
      <c r="N1408" s="55"/>
      <c r="O1408" s="55"/>
      <c r="P1408" s="55"/>
    </row>
    <row r="1409" spans="1:16" s="4" customFormat="1" ht="15.75" outlineLevel="2" x14ac:dyDescent="0.25">
      <c r="A1409" s="135"/>
      <c r="B1409" s="135"/>
      <c r="C1409" s="135"/>
      <c r="D1409" s="86" t="s">
        <v>180</v>
      </c>
      <c r="E1409" s="99">
        <f>E1399+E1404</f>
        <v>0</v>
      </c>
      <c r="F1409" s="99">
        <f>F1399+F1404</f>
        <v>0</v>
      </c>
      <c r="G1409" s="99">
        <f>G1399+G1404</f>
        <v>0</v>
      </c>
      <c r="H1409" s="99">
        <f>H1399+H1404</f>
        <v>0</v>
      </c>
      <c r="I1409" s="99">
        <f>I1399+I1404</f>
        <v>0</v>
      </c>
      <c r="J1409" s="99">
        <f t="shared" si="378"/>
        <v>0</v>
      </c>
      <c r="K1409" s="53"/>
      <c r="L1409" s="55"/>
      <c r="M1409" s="55"/>
      <c r="N1409" s="55"/>
      <c r="O1409" s="55"/>
      <c r="P1409" s="55"/>
    </row>
    <row r="1410" spans="1:16" s="4" customFormat="1" ht="15.75" outlineLevel="2" x14ac:dyDescent="0.25">
      <c r="A1410" s="135"/>
      <c r="B1410" s="135"/>
      <c r="C1410" s="135"/>
      <c r="D1410" s="86" t="s">
        <v>7</v>
      </c>
      <c r="E1410" s="99">
        <f t="shared" ref="E1410:I1412" si="383">E1400+E1405</f>
        <v>0</v>
      </c>
      <c r="F1410" s="99">
        <f t="shared" si="383"/>
        <v>0</v>
      </c>
      <c r="G1410" s="99">
        <f t="shared" si="383"/>
        <v>0</v>
      </c>
      <c r="H1410" s="99">
        <f t="shared" si="383"/>
        <v>0</v>
      </c>
      <c r="I1410" s="99">
        <f t="shared" si="383"/>
        <v>0</v>
      </c>
      <c r="J1410" s="99">
        <f t="shared" si="378"/>
        <v>0</v>
      </c>
      <c r="K1410" s="53"/>
      <c r="L1410" s="55"/>
      <c r="M1410" s="55"/>
      <c r="N1410" s="55"/>
      <c r="O1410" s="55"/>
      <c r="P1410" s="55"/>
    </row>
    <row r="1411" spans="1:16" s="4" customFormat="1" ht="15.75" outlineLevel="2" x14ac:dyDescent="0.25">
      <c r="A1411" s="135"/>
      <c r="B1411" s="135"/>
      <c r="C1411" s="135"/>
      <c r="D1411" s="86" t="s">
        <v>8</v>
      </c>
      <c r="E1411" s="99">
        <f t="shared" si="383"/>
        <v>0</v>
      </c>
      <c r="F1411" s="99">
        <f t="shared" si="383"/>
        <v>0</v>
      </c>
      <c r="G1411" s="99">
        <f t="shared" si="383"/>
        <v>0</v>
      </c>
      <c r="H1411" s="99">
        <f t="shared" si="383"/>
        <v>0</v>
      </c>
      <c r="I1411" s="99">
        <f t="shared" si="383"/>
        <v>0</v>
      </c>
      <c r="J1411" s="99">
        <f t="shared" si="378"/>
        <v>0</v>
      </c>
      <c r="K1411" s="53"/>
      <c r="L1411" s="55"/>
      <c r="M1411" s="55"/>
      <c r="N1411" s="55"/>
      <c r="O1411" s="55"/>
      <c r="P1411" s="55"/>
    </row>
    <row r="1412" spans="1:16" s="4" customFormat="1" ht="15.75" outlineLevel="2" x14ac:dyDescent="0.25">
      <c r="A1412" s="135"/>
      <c r="B1412" s="135"/>
      <c r="C1412" s="135"/>
      <c r="D1412" s="86" t="s">
        <v>9</v>
      </c>
      <c r="E1412" s="99">
        <f t="shared" si="383"/>
        <v>0</v>
      </c>
      <c r="F1412" s="99">
        <f t="shared" si="383"/>
        <v>0</v>
      </c>
      <c r="G1412" s="99">
        <f t="shared" si="383"/>
        <v>0</v>
      </c>
      <c r="H1412" s="99">
        <f t="shared" si="383"/>
        <v>0</v>
      </c>
      <c r="I1412" s="99">
        <f t="shared" si="383"/>
        <v>0</v>
      </c>
      <c r="J1412" s="99">
        <f t="shared" si="378"/>
        <v>0</v>
      </c>
      <c r="K1412" s="53"/>
      <c r="L1412" s="55"/>
      <c r="M1412" s="55"/>
      <c r="N1412" s="55"/>
      <c r="O1412" s="55"/>
      <c r="P1412" s="55"/>
    </row>
    <row r="1413" spans="1:16" ht="15.75" outlineLevel="2" x14ac:dyDescent="0.25">
      <c r="A1413" s="135" t="s">
        <v>36</v>
      </c>
      <c r="B1413" s="135" t="s">
        <v>47</v>
      </c>
      <c r="C1413" s="135" t="s">
        <v>255</v>
      </c>
      <c r="D1413" s="86" t="s">
        <v>6</v>
      </c>
      <c r="E1413" s="100">
        <f>SUM(E1414:E1417)</f>
        <v>0</v>
      </c>
      <c r="F1413" s="100">
        <f>SUM(F1414:F1417)</f>
        <v>0</v>
      </c>
      <c r="G1413" s="100">
        <f>SUM(G1414:G1417)</f>
        <v>0</v>
      </c>
      <c r="H1413" s="100">
        <f>SUM(H1414:H1417)</f>
        <v>0</v>
      </c>
      <c r="I1413" s="100">
        <f>SUM(I1414:I1417)</f>
        <v>0</v>
      </c>
      <c r="J1413" s="99">
        <f t="shared" si="378"/>
        <v>0</v>
      </c>
      <c r="K1413" s="53"/>
      <c r="L1413" s="57"/>
      <c r="M1413" s="57"/>
      <c r="N1413" s="57"/>
      <c r="O1413" s="57"/>
      <c r="P1413" s="57"/>
    </row>
    <row r="1414" spans="1:16" ht="15.75" outlineLevel="2" x14ac:dyDescent="0.25">
      <c r="A1414" s="135"/>
      <c r="B1414" s="135"/>
      <c r="C1414" s="135"/>
      <c r="D1414" s="86" t="s">
        <v>180</v>
      </c>
      <c r="E1414" s="102">
        <v>0</v>
      </c>
      <c r="F1414" s="102">
        <v>0</v>
      </c>
      <c r="G1414" s="102">
        <v>0</v>
      </c>
      <c r="H1414" s="102">
        <v>0</v>
      </c>
      <c r="I1414" s="102">
        <v>0</v>
      </c>
      <c r="J1414" s="99">
        <f t="shared" si="378"/>
        <v>0</v>
      </c>
      <c r="K1414" s="53"/>
      <c r="L1414" s="57"/>
      <c r="M1414" s="57"/>
      <c r="N1414" s="57"/>
      <c r="O1414" s="57"/>
      <c r="P1414" s="57"/>
    </row>
    <row r="1415" spans="1:16" ht="15.75" outlineLevel="2" x14ac:dyDescent="0.25">
      <c r="A1415" s="135"/>
      <c r="B1415" s="135"/>
      <c r="C1415" s="135"/>
      <c r="D1415" s="86" t="s">
        <v>7</v>
      </c>
      <c r="E1415" s="102">
        <v>0</v>
      </c>
      <c r="F1415" s="102">
        <v>0</v>
      </c>
      <c r="G1415" s="102">
        <v>0</v>
      </c>
      <c r="H1415" s="102">
        <v>0</v>
      </c>
      <c r="I1415" s="102">
        <v>0</v>
      </c>
      <c r="J1415" s="99">
        <f t="shared" si="378"/>
        <v>0</v>
      </c>
      <c r="K1415" s="53"/>
      <c r="L1415" s="57"/>
      <c r="M1415" s="57"/>
      <c r="N1415" s="57"/>
      <c r="O1415" s="57"/>
      <c r="P1415" s="57"/>
    </row>
    <row r="1416" spans="1:16" ht="15.75" outlineLevel="2" x14ac:dyDescent="0.25">
      <c r="A1416" s="135"/>
      <c r="B1416" s="135"/>
      <c r="C1416" s="135"/>
      <c r="D1416" s="86" t="s">
        <v>8</v>
      </c>
      <c r="E1416" s="102">
        <v>0</v>
      </c>
      <c r="F1416" s="102">
        <v>0</v>
      </c>
      <c r="G1416" s="102">
        <v>0</v>
      </c>
      <c r="H1416" s="102">
        <v>0</v>
      </c>
      <c r="I1416" s="102">
        <v>0</v>
      </c>
      <c r="J1416" s="99">
        <f t="shared" si="378"/>
        <v>0</v>
      </c>
      <c r="K1416" s="53"/>
      <c r="L1416" s="57"/>
      <c r="M1416" s="57"/>
      <c r="N1416" s="57"/>
      <c r="O1416" s="57"/>
      <c r="P1416" s="57"/>
    </row>
    <row r="1417" spans="1:16" ht="15.75" outlineLevel="2" x14ac:dyDescent="0.25">
      <c r="A1417" s="135"/>
      <c r="B1417" s="135"/>
      <c r="C1417" s="135"/>
      <c r="D1417" s="86" t="s">
        <v>9</v>
      </c>
      <c r="E1417" s="102">
        <v>0</v>
      </c>
      <c r="F1417" s="102">
        <v>0</v>
      </c>
      <c r="G1417" s="102">
        <v>0</v>
      </c>
      <c r="H1417" s="102">
        <v>0</v>
      </c>
      <c r="I1417" s="102">
        <v>0</v>
      </c>
      <c r="J1417" s="99">
        <f t="shared" si="378"/>
        <v>0</v>
      </c>
      <c r="K1417" s="53"/>
      <c r="L1417" s="57"/>
      <c r="M1417" s="57"/>
      <c r="N1417" s="57"/>
      <c r="O1417" s="57"/>
      <c r="P1417" s="57"/>
    </row>
    <row r="1418" spans="1:16" ht="15.75" outlineLevel="2" x14ac:dyDescent="0.25">
      <c r="A1418" s="135"/>
      <c r="B1418" s="135"/>
      <c r="C1418" s="135" t="s">
        <v>50</v>
      </c>
      <c r="D1418" s="86" t="s">
        <v>6</v>
      </c>
      <c r="E1418" s="100">
        <f>SUM(E1419:E1422)</f>
        <v>0</v>
      </c>
      <c r="F1418" s="100">
        <f>SUM(F1419:F1422)</f>
        <v>0</v>
      </c>
      <c r="G1418" s="100">
        <f>SUM(G1419:G1422)</f>
        <v>0</v>
      </c>
      <c r="H1418" s="100">
        <f>SUM(H1419:H1422)</f>
        <v>0</v>
      </c>
      <c r="I1418" s="100">
        <f>SUM(I1419:I1422)</f>
        <v>0</v>
      </c>
      <c r="J1418" s="99">
        <f t="shared" si="378"/>
        <v>0</v>
      </c>
      <c r="K1418" s="53"/>
      <c r="L1418" s="57"/>
      <c r="M1418" s="57"/>
      <c r="N1418" s="57"/>
      <c r="O1418" s="57"/>
      <c r="P1418" s="57"/>
    </row>
    <row r="1419" spans="1:16" ht="15.75" outlineLevel="2" x14ac:dyDescent="0.25">
      <c r="A1419" s="135"/>
      <c r="B1419" s="135"/>
      <c r="C1419" s="135"/>
      <c r="D1419" s="86" t="s">
        <v>180</v>
      </c>
      <c r="E1419" s="102">
        <v>0</v>
      </c>
      <c r="F1419" s="102">
        <v>0</v>
      </c>
      <c r="G1419" s="102">
        <v>0</v>
      </c>
      <c r="H1419" s="102">
        <v>0</v>
      </c>
      <c r="I1419" s="102">
        <v>0</v>
      </c>
      <c r="J1419" s="99">
        <f t="shared" si="378"/>
        <v>0</v>
      </c>
      <c r="K1419" s="53"/>
      <c r="L1419" s="57"/>
      <c r="M1419" s="57"/>
      <c r="N1419" s="57"/>
      <c r="O1419" s="57"/>
      <c r="P1419" s="57"/>
    </row>
    <row r="1420" spans="1:16" ht="15.75" outlineLevel="2" x14ac:dyDescent="0.25">
      <c r="A1420" s="135"/>
      <c r="B1420" s="135"/>
      <c r="C1420" s="135"/>
      <c r="D1420" s="86" t="s">
        <v>7</v>
      </c>
      <c r="E1420" s="102">
        <v>0</v>
      </c>
      <c r="F1420" s="102">
        <v>0</v>
      </c>
      <c r="G1420" s="102">
        <v>0</v>
      </c>
      <c r="H1420" s="102">
        <v>0</v>
      </c>
      <c r="I1420" s="102">
        <v>0</v>
      </c>
      <c r="J1420" s="99">
        <f t="shared" si="378"/>
        <v>0</v>
      </c>
      <c r="K1420" s="53"/>
      <c r="L1420" s="57"/>
      <c r="M1420" s="57"/>
      <c r="N1420" s="57"/>
      <c r="O1420" s="57"/>
      <c r="P1420" s="57"/>
    </row>
    <row r="1421" spans="1:16" ht="15.75" outlineLevel="2" x14ac:dyDescent="0.25">
      <c r="A1421" s="135"/>
      <c r="B1421" s="135"/>
      <c r="C1421" s="135"/>
      <c r="D1421" s="86" t="s">
        <v>8</v>
      </c>
      <c r="E1421" s="102">
        <v>0</v>
      </c>
      <c r="F1421" s="102">
        <v>0</v>
      </c>
      <c r="G1421" s="102">
        <v>0</v>
      </c>
      <c r="H1421" s="102">
        <v>0</v>
      </c>
      <c r="I1421" s="102">
        <v>0</v>
      </c>
      <c r="J1421" s="99">
        <f t="shared" si="378"/>
        <v>0</v>
      </c>
      <c r="K1421" s="53"/>
      <c r="L1421" s="57"/>
      <c r="M1421" s="57"/>
      <c r="N1421" s="57"/>
      <c r="O1421" s="57"/>
      <c r="P1421" s="57"/>
    </row>
    <row r="1422" spans="1:16" ht="15.75" outlineLevel="2" x14ac:dyDescent="0.25">
      <c r="A1422" s="135"/>
      <c r="B1422" s="135"/>
      <c r="C1422" s="135"/>
      <c r="D1422" s="86" t="s">
        <v>9</v>
      </c>
      <c r="E1422" s="102">
        <v>0</v>
      </c>
      <c r="F1422" s="102">
        <v>0</v>
      </c>
      <c r="G1422" s="102">
        <v>0</v>
      </c>
      <c r="H1422" s="102">
        <v>0</v>
      </c>
      <c r="I1422" s="102">
        <v>0</v>
      </c>
      <c r="J1422" s="99">
        <f t="shared" si="378"/>
        <v>0</v>
      </c>
      <c r="K1422" s="53"/>
      <c r="L1422" s="57"/>
      <c r="M1422" s="57"/>
      <c r="N1422" s="57"/>
      <c r="O1422" s="57"/>
      <c r="P1422" s="57"/>
    </row>
    <row r="1423" spans="1:16" ht="15.75" outlineLevel="2" x14ac:dyDescent="0.25">
      <c r="A1423" s="135"/>
      <c r="B1423" s="135"/>
      <c r="C1423" s="135" t="s">
        <v>51</v>
      </c>
      <c r="D1423" s="86" t="s">
        <v>6</v>
      </c>
      <c r="E1423" s="100">
        <f>SUM(E1424:E1427)</f>
        <v>0</v>
      </c>
      <c r="F1423" s="100">
        <f>SUM(F1424:F1427)</f>
        <v>0</v>
      </c>
      <c r="G1423" s="100">
        <f>SUM(G1424:G1427)</f>
        <v>0</v>
      </c>
      <c r="H1423" s="100">
        <f>SUM(H1424:H1427)</f>
        <v>0</v>
      </c>
      <c r="I1423" s="100">
        <f>SUM(I1424:I1427)</f>
        <v>0</v>
      </c>
      <c r="J1423" s="99">
        <f t="shared" si="378"/>
        <v>0</v>
      </c>
      <c r="K1423" s="53"/>
      <c r="L1423" s="57"/>
      <c r="M1423" s="57"/>
      <c r="N1423" s="57"/>
      <c r="O1423" s="57"/>
      <c r="P1423" s="57"/>
    </row>
    <row r="1424" spans="1:16" ht="15.75" outlineLevel="2" x14ac:dyDescent="0.25">
      <c r="A1424" s="135"/>
      <c r="B1424" s="135"/>
      <c r="C1424" s="135"/>
      <c r="D1424" s="86" t="s">
        <v>180</v>
      </c>
      <c r="E1424" s="99">
        <f t="shared" ref="E1424:I1427" si="384">E1414+E1419</f>
        <v>0</v>
      </c>
      <c r="F1424" s="99">
        <f t="shared" si="384"/>
        <v>0</v>
      </c>
      <c r="G1424" s="99">
        <f t="shared" si="384"/>
        <v>0</v>
      </c>
      <c r="H1424" s="99">
        <f t="shared" si="384"/>
        <v>0</v>
      </c>
      <c r="I1424" s="99">
        <f t="shared" si="384"/>
        <v>0</v>
      </c>
      <c r="J1424" s="99">
        <f t="shared" si="378"/>
        <v>0</v>
      </c>
      <c r="K1424" s="53"/>
      <c r="L1424" s="57"/>
      <c r="M1424" s="57"/>
      <c r="N1424" s="57"/>
      <c r="O1424" s="57"/>
      <c r="P1424" s="57"/>
    </row>
    <row r="1425" spans="1:16" ht="15.75" outlineLevel="2" x14ac:dyDescent="0.25">
      <c r="A1425" s="135"/>
      <c r="B1425" s="135"/>
      <c r="C1425" s="135"/>
      <c r="D1425" s="86" t="s">
        <v>7</v>
      </c>
      <c r="E1425" s="99">
        <f t="shared" si="384"/>
        <v>0</v>
      </c>
      <c r="F1425" s="99">
        <f t="shared" si="384"/>
        <v>0</v>
      </c>
      <c r="G1425" s="99">
        <f t="shared" si="384"/>
        <v>0</v>
      </c>
      <c r="H1425" s="99">
        <f t="shared" si="384"/>
        <v>0</v>
      </c>
      <c r="I1425" s="99">
        <f t="shared" si="384"/>
        <v>0</v>
      </c>
      <c r="J1425" s="99">
        <f t="shared" si="378"/>
        <v>0</v>
      </c>
      <c r="K1425" s="53"/>
      <c r="L1425" s="57"/>
      <c r="M1425" s="57"/>
      <c r="N1425" s="57"/>
      <c r="O1425" s="57"/>
      <c r="P1425" s="57"/>
    </row>
    <row r="1426" spans="1:16" ht="15.75" outlineLevel="2" x14ac:dyDescent="0.25">
      <c r="A1426" s="135"/>
      <c r="B1426" s="135"/>
      <c r="C1426" s="135"/>
      <c r="D1426" s="86" t="s">
        <v>8</v>
      </c>
      <c r="E1426" s="99">
        <f t="shared" si="384"/>
        <v>0</v>
      </c>
      <c r="F1426" s="99">
        <f t="shared" si="384"/>
        <v>0</v>
      </c>
      <c r="G1426" s="99">
        <f t="shared" si="384"/>
        <v>0</v>
      </c>
      <c r="H1426" s="99">
        <f t="shared" si="384"/>
        <v>0</v>
      </c>
      <c r="I1426" s="99">
        <f t="shared" si="384"/>
        <v>0</v>
      </c>
      <c r="J1426" s="99">
        <f t="shared" si="378"/>
        <v>0</v>
      </c>
      <c r="K1426" s="53"/>
      <c r="L1426" s="57"/>
      <c r="M1426" s="57"/>
      <c r="N1426" s="57"/>
      <c r="O1426" s="57"/>
      <c r="P1426" s="57"/>
    </row>
    <row r="1427" spans="1:16" ht="15.75" outlineLevel="2" x14ac:dyDescent="0.25">
      <c r="A1427" s="135"/>
      <c r="B1427" s="135"/>
      <c r="C1427" s="135"/>
      <c r="D1427" s="86" t="s">
        <v>9</v>
      </c>
      <c r="E1427" s="99">
        <f t="shared" si="384"/>
        <v>0</v>
      </c>
      <c r="F1427" s="99">
        <f t="shared" si="384"/>
        <v>0</v>
      </c>
      <c r="G1427" s="99">
        <f t="shared" si="384"/>
        <v>0</v>
      </c>
      <c r="H1427" s="99">
        <f t="shared" si="384"/>
        <v>0</v>
      </c>
      <c r="I1427" s="99">
        <f t="shared" si="384"/>
        <v>0</v>
      </c>
      <c r="J1427" s="99">
        <f t="shared" si="378"/>
        <v>0</v>
      </c>
      <c r="K1427" s="53"/>
      <c r="L1427" s="57"/>
      <c r="M1427" s="57"/>
      <c r="N1427" s="57"/>
      <c r="O1427" s="57"/>
      <c r="P1427" s="57"/>
    </row>
    <row r="1428" spans="1:16" ht="15.75" outlineLevel="2" x14ac:dyDescent="0.25">
      <c r="A1428" s="147" t="s">
        <v>37</v>
      </c>
      <c r="B1428" s="135" t="s">
        <v>48</v>
      </c>
      <c r="C1428" s="135" t="s">
        <v>255</v>
      </c>
      <c r="D1428" s="86" t="s">
        <v>6</v>
      </c>
      <c r="E1428" s="100">
        <f>SUM(E1429:E1432)</f>
        <v>0</v>
      </c>
      <c r="F1428" s="100">
        <f>SUM(F1429:F1432)</f>
        <v>0</v>
      </c>
      <c r="G1428" s="100">
        <f>SUM(G1429:G1432)</f>
        <v>0</v>
      </c>
      <c r="H1428" s="100">
        <f>SUM(H1429:H1432)</f>
        <v>0</v>
      </c>
      <c r="I1428" s="100">
        <f>SUM(I1429:I1432)</f>
        <v>0</v>
      </c>
      <c r="J1428" s="99">
        <f t="shared" si="378"/>
        <v>0</v>
      </c>
      <c r="K1428" s="53"/>
      <c r="L1428" s="57"/>
      <c r="M1428" s="57"/>
      <c r="N1428" s="57"/>
      <c r="O1428" s="57"/>
      <c r="P1428" s="57"/>
    </row>
    <row r="1429" spans="1:16" ht="15.75" outlineLevel="2" x14ac:dyDescent="0.25">
      <c r="A1429" s="147"/>
      <c r="B1429" s="135"/>
      <c r="C1429" s="135"/>
      <c r="D1429" s="86" t="s">
        <v>180</v>
      </c>
      <c r="E1429" s="102">
        <v>0</v>
      </c>
      <c r="F1429" s="102">
        <v>0</v>
      </c>
      <c r="G1429" s="102">
        <v>0</v>
      </c>
      <c r="H1429" s="102">
        <v>0</v>
      </c>
      <c r="I1429" s="102">
        <v>0</v>
      </c>
      <c r="J1429" s="99">
        <f t="shared" si="378"/>
        <v>0</v>
      </c>
      <c r="K1429" s="53"/>
      <c r="L1429" s="57"/>
      <c r="M1429" s="57"/>
      <c r="N1429" s="57"/>
      <c r="O1429" s="57"/>
      <c r="P1429" s="57"/>
    </row>
    <row r="1430" spans="1:16" ht="15.75" outlineLevel="2" x14ac:dyDescent="0.25">
      <c r="A1430" s="147"/>
      <c r="B1430" s="135"/>
      <c r="C1430" s="135"/>
      <c r="D1430" s="86" t="s">
        <v>7</v>
      </c>
      <c r="E1430" s="102">
        <v>0</v>
      </c>
      <c r="F1430" s="102">
        <v>0</v>
      </c>
      <c r="G1430" s="102">
        <v>0</v>
      </c>
      <c r="H1430" s="102">
        <v>0</v>
      </c>
      <c r="I1430" s="102">
        <v>0</v>
      </c>
      <c r="J1430" s="99">
        <f t="shared" si="378"/>
        <v>0</v>
      </c>
      <c r="K1430" s="53"/>
      <c r="L1430" s="57"/>
      <c r="M1430" s="57"/>
      <c r="N1430" s="57"/>
      <c r="O1430" s="57"/>
      <c r="P1430" s="57"/>
    </row>
    <row r="1431" spans="1:16" ht="15.75" outlineLevel="2" x14ac:dyDescent="0.25">
      <c r="A1431" s="147"/>
      <c r="B1431" s="135"/>
      <c r="C1431" s="135"/>
      <c r="D1431" s="86" t="s">
        <v>8</v>
      </c>
      <c r="E1431" s="102">
        <v>0</v>
      </c>
      <c r="F1431" s="102">
        <v>0</v>
      </c>
      <c r="G1431" s="102">
        <v>0</v>
      </c>
      <c r="H1431" s="102">
        <v>0</v>
      </c>
      <c r="I1431" s="102">
        <v>0</v>
      </c>
      <c r="J1431" s="99">
        <f t="shared" si="378"/>
        <v>0</v>
      </c>
      <c r="K1431" s="53"/>
      <c r="L1431" s="57"/>
      <c r="M1431" s="57"/>
      <c r="N1431" s="57"/>
      <c r="O1431" s="57"/>
      <c r="P1431" s="57"/>
    </row>
    <row r="1432" spans="1:16" ht="15.75" outlineLevel="2" x14ac:dyDescent="0.25">
      <c r="A1432" s="147"/>
      <c r="B1432" s="135"/>
      <c r="C1432" s="135"/>
      <c r="D1432" s="86" t="s">
        <v>9</v>
      </c>
      <c r="E1432" s="102">
        <v>0</v>
      </c>
      <c r="F1432" s="102">
        <v>0</v>
      </c>
      <c r="G1432" s="102">
        <v>0</v>
      </c>
      <c r="H1432" s="102">
        <v>0</v>
      </c>
      <c r="I1432" s="102">
        <v>0</v>
      </c>
      <c r="J1432" s="99">
        <f t="shared" si="378"/>
        <v>0</v>
      </c>
      <c r="K1432" s="53"/>
      <c r="L1432" s="57"/>
      <c r="M1432" s="57"/>
      <c r="N1432" s="57"/>
      <c r="O1432" s="57"/>
      <c r="P1432" s="57"/>
    </row>
    <row r="1433" spans="1:16" ht="15.75" outlineLevel="2" x14ac:dyDescent="0.25">
      <c r="A1433" s="147"/>
      <c r="B1433" s="135"/>
      <c r="C1433" s="135" t="s">
        <v>50</v>
      </c>
      <c r="D1433" s="86" t="s">
        <v>6</v>
      </c>
      <c r="E1433" s="100">
        <f>SUM(E1434:E1437)</f>
        <v>0</v>
      </c>
      <c r="F1433" s="100">
        <f>SUM(F1434:F1437)</f>
        <v>0</v>
      </c>
      <c r="G1433" s="100">
        <f>SUM(G1434:G1437)</f>
        <v>0</v>
      </c>
      <c r="H1433" s="100">
        <f>SUM(H1434:H1437)</f>
        <v>0</v>
      </c>
      <c r="I1433" s="100">
        <f>SUM(I1434:I1437)</f>
        <v>0</v>
      </c>
      <c r="J1433" s="99">
        <f t="shared" si="378"/>
        <v>0</v>
      </c>
      <c r="K1433" s="53"/>
      <c r="L1433" s="57"/>
      <c r="M1433" s="57"/>
      <c r="N1433" s="57"/>
      <c r="O1433" s="57"/>
      <c r="P1433" s="57"/>
    </row>
    <row r="1434" spans="1:16" ht="15.75" outlineLevel="2" x14ac:dyDescent="0.25">
      <c r="A1434" s="147"/>
      <c r="B1434" s="135"/>
      <c r="C1434" s="135"/>
      <c r="D1434" s="86" t="s">
        <v>180</v>
      </c>
      <c r="E1434" s="102">
        <v>0</v>
      </c>
      <c r="F1434" s="102">
        <v>0</v>
      </c>
      <c r="G1434" s="102">
        <v>0</v>
      </c>
      <c r="H1434" s="102">
        <v>0</v>
      </c>
      <c r="I1434" s="102">
        <v>0</v>
      </c>
      <c r="J1434" s="99">
        <f t="shared" si="378"/>
        <v>0</v>
      </c>
      <c r="K1434" s="53"/>
      <c r="L1434" s="57"/>
      <c r="M1434" s="57"/>
      <c r="N1434" s="57"/>
      <c r="O1434" s="57"/>
      <c r="P1434" s="57"/>
    </row>
    <row r="1435" spans="1:16" ht="15.75" outlineLevel="2" x14ac:dyDescent="0.25">
      <c r="A1435" s="147"/>
      <c r="B1435" s="135"/>
      <c r="C1435" s="135"/>
      <c r="D1435" s="86" t="s">
        <v>7</v>
      </c>
      <c r="E1435" s="102">
        <v>0</v>
      </c>
      <c r="F1435" s="102">
        <v>0</v>
      </c>
      <c r="G1435" s="102">
        <v>0</v>
      </c>
      <c r="H1435" s="102">
        <v>0</v>
      </c>
      <c r="I1435" s="102">
        <v>0</v>
      </c>
      <c r="J1435" s="99">
        <f t="shared" si="378"/>
        <v>0</v>
      </c>
      <c r="K1435" s="53"/>
      <c r="L1435" s="57"/>
      <c r="M1435" s="57"/>
      <c r="N1435" s="57"/>
      <c r="O1435" s="57"/>
      <c r="P1435" s="57"/>
    </row>
    <row r="1436" spans="1:16" ht="15.75" outlineLevel="2" x14ac:dyDescent="0.25">
      <c r="A1436" s="147"/>
      <c r="B1436" s="135"/>
      <c r="C1436" s="135"/>
      <c r="D1436" s="86" t="s">
        <v>8</v>
      </c>
      <c r="E1436" s="102">
        <v>0</v>
      </c>
      <c r="F1436" s="102">
        <v>0</v>
      </c>
      <c r="G1436" s="102">
        <v>0</v>
      </c>
      <c r="H1436" s="102">
        <v>0</v>
      </c>
      <c r="I1436" s="102">
        <v>0</v>
      </c>
      <c r="J1436" s="99">
        <f t="shared" si="378"/>
        <v>0</v>
      </c>
      <c r="K1436" s="53"/>
      <c r="L1436" s="57"/>
      <c r="M1436" s="57"/>
      <c r="N1436" s="57"/>
      <c r="O1436" s="57"/>
      <c r="P1436" s="57"/>
    </row>
    <row r="1437" spans="1:16" ht="15.75" outlineLevel="2" x14ac:dyDescent="0.25">
      <c r="A1437" s="147"/>
      <c r="B1437" s="135"/>
      <c r="C1437" s="135"/>
      <c r="D1437" s="86" t="s">
        <v>9</v>
      </c>
      <c r="E1437" s="102">
        <v>0</v>
      </c>
      <c r="F1437" s="102">
        <v>0</v>
      </c>
      <c r="G1437" s="102">
        <v>0</v>
      </c>
      <c r="H1437" s="102">
        <v>0</v>
      </c>
      <c r="I1437" s="102">
        <v>0</v>
      </c>
      <c r="J1437" s="99">
        <f t="shared" si="378"/>
        <v>0</v>
      </c>
      <c r="K1437" s="53"/>
      <c r="L1437" s="57"/>
      <c r="M1437" s="57"/>
      <c r="N1437" s="57"/>
      <c r="O1437" s="57"/>
      <c r="P1437" s="57"/>
    </row>
    <row r="1438" spans="1:16" ht="15.75" outlineLevel="2" x14ac:dyDescent="0.25">
      <c r="A1438" s="147"/>
      <c r="B1438" s="135"/>
      <c r="C1438" s="135" t="s">
        <v>51</v>
      </c>
      <c r="D1438" s="86" t="s">
        <v>6</v>
      </c>
      <c r="E1438" s="100">
        <f>SUM(E1439:E1442)</f>
        <v>0</v>
      </c>
      <c r="F1438" s="100">
        <f>SUM(F1439:F1442)</f>
        <v>0</v>
      </c>
      <c r="G1438" s="100">
        <f>SUM(G1439:G1442)</f>
        <v>0</v>
      </c>
      <c r="H1438" s="100">
        <f>SUM(H1439:H1442)</f>
        <v>0</v>
      </c>
      <c r="I1438" s="100">
        <f>SUM(I1439:I1442)</f>
        <v>0</v>
      </c>
      <c r="J1438" s="99">
        <f t="shared" si="378"/>
        <v>0</v>
      </c>
      <c r="K1438" s="53"/>
      <c r="L1438" s="57"/>
      <c r="M1438" s="57"/>
      <c r="N1438" s="57"/>
      <c r="O1438" s="57"/>
      <c r="P1438" s="57"/>
    </row>
    <row r="1439" spans="1:16" ht="15.75" outlineLevel="2" x14ac:dyDescent="0.25">
      <c r="A1439" s="147"/>
      <c r="B1439" s="135"/>
      <c r="C1439" s="135"/>
      <c r="D1439" s="86" t="s">
        <v>180</v>
      </c>
      <c r="E1439" s="99">
        <f t="shared" ref="E1439:I1442" si="385">E1429+E1434</f>
        <v>0</v>
      </c>
      <c r="F1439" s="99">
        <f t="shared" si="385"/>
        <v>0</v>
      </c>
      <c r="G1439" s="99">
        <f t="shared" si="385"/>
        <v>0</v>
      </c>
      <c r="H1439" s="99">
        <f t="shared" si="385"/>
        <v>0</v>
      </c>
      <c r="I1439" s="99">
        <f t="shared" si="385"/>
        <v>0</v>
      </c>
      <c r="J1439" s="99">
        <f t="shared" si="378"/>
        <v>0</v>
      </c>
      <c r="K1439" s="53"/>
      <c r="L1439" s="57"/>
      <c r="M1439" s="57"/>
      <c r="N1439" s="57"/>
      <c r="O1439" s="57"/>
      <c r="P1439" s="57"/>
    </row>
    <row r="1440" spans="1:16" ht="15.75" outlineLevel="2" x14ac:dyDescent="0.25">
      <c r="A1440" s="147"/>
      <c r="B1440" s="135"/>
      <c r="C1440" s="135"/>
      <c r="D1440" s="86" t="s">
        <v>7</v>
      </c>
      <c r="E1440" s="99">
        <f t="shared" si="385"/>
        <v>0</v>
      </c>
      <c r="F1440" s="99">
        <f t="shared" si="385"/>
        <v>0</v>
      </c>
      <c r="G1440" s="99">
        <f t="shared" si="385"/>
        <v>0</v>
      </c>
      <c r="H1440" s="99">
        <f t="shared" si="385"/>
        <v>0</v>
      </c>
      <c r="I1440" s="99">
        <f t="shared" si="385"/>
        <v>0</v>
      </c>
      <c r="J1440" s="99">
        <f t="shared" ref="J1440:J1467" si="386">E1440+F1440+G1440+H1440+I1440</f>
        <v>0</v>
      </c>
      <c r="K1440" s="53"/>
      <c r="L1440" s="57"/>
      <c r="M1440" s="57"/>
      <c r="N1440" s="57"/>
      <c r="O1440" s="57"/>
      <c r="P1440" s="57"/>
    </row>
    <row r="1441" spans="1:16" ht="15.75" outlineLevel="2" x14ac:dyDescent="0.25">
      <c r="A1441" s="147"/>
      <c r="B1441" s="135"/>
      <c r="C1441" s="135"/>
      <c r="D1441" s="86" t="s">
        <v>8</v>
      </c>
      <c r="E1441" s="99">
        <f t="shared" si="385"/>
        <v>0</v>
      </c>
      <c r="F1441" s="99">
        <f t="shared" si="385"/>
        <v>0</v>
      </c>
      <c r="G1441" s="99">
        <f t="shared" si="385"/>
        <v>0</v>
      </c>
      <c r="H1441" s="99">
        <f t="shared" si="385"/>
        <v>0</v>
      </c>
      <c r="I1441" s="99">
        <f t="shared" si="385"/>
        <v>0</v>
      </c>
      <c r="J1441" s="99">
        <f t="shared" si="386"/>
        <v>0</v>
      </c>
      <c r="K1441" s="53"/>
      <c r="L1441" s="57"/>
      <c r="M1441" s="57"/>
      <c r="N1441" s="57"/>
      <c r="O1441" s="57"/>
      <c r="P1441" s="57"/>
    </row>
    <row r="1442" spans="1:16" ht="15.75" outlineLevel="2" x14ac:dyDescent="0.25">
      <c r="A1442" s="147"/>
      <c r="B1442" s="135"/>
      <c r="C1442" s="135"/>
      <c r="D1442" s="86" t="s">
        <v>9</v>
      </c>
      <c r="E1442" s="99">
        <f t="shared" si="385"/>
        <v>0</v>
      </c>
      <c r="F1442" s="99">
        <f t="shared" si="385"/>
        <v>0</v>
      </c>
      <c r="G1442" s="99">
        <f t="shared" si="385"/>
        <v>0</v>
      </c>
      <c r="H1442" s="99">
        <f t="shared" si="385"/>
        <v>0</v>
      </c>
      <c r="I1442" s="99">
        <f t="shared" si="385"/>
        <v>0</v>
      </c>
      <c r="J1442" s="99">
        <f t="shared" si="386"/>
        <v>0</v>
      </c>
      <c r="K1442" s="53"/>
      <c r="L1442" s="57"/>
      <c r="M1442" s="57"/>
      <c r="N1442" s="57"/>
      <c r="O1442" s="57"/>
      <c r="P1442" s="57"/>
    </row>
    <row r="1443" spans="1:16" ht="15.75" outlineLevel="2" x14ac:dyDescent="0.25">
      <c r="A1443" s="148" t="s">
        <v>38</v>
      </c>
      <c r="B1443" s="135" t="s">
        <v>179</v>
      </c>
      <c r="C1443" s="135" t="s">
        <v>54</v>
      </c>
      <c r="D1443" s="86" t="s">
        <v>6</v>
      </c>
      <c r="E1443" s="100">
        <f>SUM(E1444:E1447)</f>
        <v>0</v>
      </c>
      <c r="F1443" s="100">
        <f>SUM(F1444:F1447)</f>
        <v>0</v>
      </c>
      <c r="G1443" s="100">
        <f>SUM(G1444:G1447)</f>
        <v>0</v>
      </c>
      <c r="H1443" s="100">
        <f>SUM(H1444:H1447)</f>
        <v>0</v>
      </c>
      <c r="I1443" s="100">
        <f>SUM(I1444:I1447)</f>
        <v>0</v>
      </c>
      <c r="J1443" s="99">
        <f t="shared" si="386"/>
        <v>0</v>
      </c>
      <c r="K1443" s="53"/>
      <c r="L1443" s="57"/>
      <c r="M1443" s="57"/>
      <c r="N1443" s="57"/>
      <c r="O1443" s="57"/>
      <c r="P1443" s="57"/>
    </row>
    <row r="1444" spans="1:16" ht="15.75" outlineLevel="2" x14ac:dyDescent="0.25">
      <c r="A1444" s="149"/>
      <c r="B1444" s="135"/>
      <c r="C1444" s="135"/>
      <c r="D1444" s="86" t="s">
        <v>180</v>
      </c>
      <c r="E1444" s="102">
        <v>0</v>
      </c>
      <c r="F1444" s="102">
        <v>0</v>
      </c>
      <c r="G1444" s="102">
        <v>0</v>
      </c>
      <c r="H1444" s="102">
        <v>0</v>
      </c>
      <c r="I1444" s="102">
        <v>0</v>
      </c>
      <c r="J1444" s="99">
        <f t="shared" si="386"/>
        <v>0</v>
      </c>
      <c r="K1444" s="53"/>
      <c r="L1444" s="57"/>
      <c r="M1444" s="57"/>
      <c r="N1444" s="57"/>
      <c r="O1444" s="57"/>
      <c r="P1444" s="57"/>
    </row>
    <row r="1445" spans="1:16" ht="15.75" outlineLevel="2" x14ac:dyDescent="0.25">
      <c r="A1445" s="149"/>
      <c r="B1445" s="135"/>
      <c r="C1445" s="135"/>
      <c r="D1445" s="86" t="s">
        <v>7</v>
      </c>
      <c r="E1445" s="102">
        <v>0</v>
      </c>
      <c r="F1445" s="102">
        <v>0</v>
      </c>
      <c r="G1445" s="102">
        <v>0</v>
      </c>
      <c r="H1445" s="102">
        <v>0</v>
      </c>
      <c r="I1445" s="102">
        <v>0</v>
      </c>
      <c r="J1445" s="99">
        <f t="shared" si="386"/>
        <v>0</v>
      </c>
      <c r="K1445" s="53"/>
      <c r="L1445" s="57"/>
      <c r="M1445" s="57"/>
      <c r="N1445" s="57"/>
      <c r="O1445" s="57"/>
      <c r="P1445" s="57"/>
    </row>
    <row r="1446" spans="1:16" ht="15.75" outlineLevel="2" x14ac:dyDescent="0.25">
      <c r="A1446" s="149"/>
      <c r="B1446" s="135"/>
      <c r="C1446" s="135"/>
      <c r="D1446" s="86" t="s">
        <v>8</v>
      </c>
      <c r="E1446" s="102">
        <v>0</v>
      </c>
      <c r="F1446" s="102">
        <v>0</v>
      </c>
      <c r="G1446" s="102">
        <v>0</v>
      </c>
      <c r="H1446" s="102">
        <v>0</v>
      </c>
      <c r="I1446" s="102">
        <v>0</v>
      </c>
      <c r="J1446" s="99">
        <f t="shared" si="386"/>
        <v>0</v>
      </c>
      <c r="K1446" s="53"/>
      <c r="L1446" s="57"/>
      <c r="M1446" s="57"/>
      <c r="N1446" s="57"/>
      <c r="O1446" s="57"/>
      <c r="P1446" s="57"/>
    </row>
    <row r="1447" spans="1:16" ht="15.75" outlineLevel="2" x14ac:dyDescent="0.25">
      <c r="A1447" s="162"/>
      <c r="B1447" s="135"/>
      <c r="C1447" s="135"/>
      <c r="D1447" s="86" t="s">
        <v>9</v>
      </c>
      <c r="E1447" s="102">
        <v>0</v>
      </c>
      <c r="F1447" s="102">
        <v>0</v>
      </c>
      <c r="G1447" s="102">
        <v>0</v>
      </c>
      <c r="H1447" s="102">
        <v>0</v>
      </c>
      <c r="I1447" s="102">
        <v>0</v>
      </c>
      <c r="J1447" s="99">
        <f t="shared" si="386"/>
        <v>0</v>
      </c>
      <c r="K1447" s="53"/>
      <c r="L1447" s="57"/>
      <c r="M1447" s="57"/>
      <c r="N1447" s="57"/>
      <c r="O1447" s="57"/>
      <c r="P1447" s="57"/>
    </row>
    <row r="1448" spans="1:16" ht="15.75" outlineLevel="2" x14ac:dyDescent="0.25">
      <c r="A1448" s="147" t="s">
        <v>39</v>
      </c>
      <c r="B1448" s="135" t="s">
        <v>49</v>
      </c>
      <c r="C1448" s="135" t="s">
        <v>255</v>
      </c>
      <c r="D1448" s="86" t="s">
        <v>6</v>
      </c>
      <c r="E1448" s="100">
        <f>SUM(E1449:E1452)</f>
        <v>0</v>
      </c>
      <c r="F1448" s="100">
        <f>SUM(F1449:F1452)</f>
        <v>0</v>
      </c>
      <c r="G1448" s="100">
        <f>SUM(G1449:G1452)</f>
        <v>0</v>
      </c>
      <c r="H1448" s="100">
        <f>SUM(H1449:H1452)</f>
        <v>0</v>
      </c>
      <c r="I1448" s="100">
        <f>SUM(I1449:I1452)</f>
        <v>0</v>
      </c>
      <c r="J1448" s="99">
        <f t="shared" si="386"/>
        <v>0</v>
      </c>
      <c r="K1448" s="53"/>
      <c r="L1448" s="57"/>
      <c r="M1448" s="57"/>
      <c r="N1448" s="57"/>
      <c r="O1448" s="57"/>
      <c r="P1448" s="57"/>
    </row>
    <row r="1449" spans="1:16" ht="15.75" outlineLevel="2" x14ac:dyDescent="0.25">
      <c r="A1449" s="147"/>
      <c r="B1449" s="135"/>
      <c r="C1449" s="135"/>
      <c r="D1449" s="86" t="s">
        <v>180</v>
      </c>
      <c r="E1449" s="102">
        <v>0</v>
      </c>
      <c r="F1449" s="102">
        <v>0</v>
      </c>
      <c r="G1449" s="102">
        <v>0</v>
      </c>
      <c r="H1449" s="102">
        <v>0</v>
      </c>
      <c r="I1449" s="102">
        <v>0</v>
      </c>
      <c r="J1449" s="99">
        <f t="shared" si="386"/>
        <v>0</v>
      </c>
      <c r="K1449" s="53"/>
      <c r="L1449" s="57"/>
      <c r="M1449" s="57"/>
      <c r="N1449" s="57"/>
      <c r="O1449" s="57"/>
      <c r="P1449" s="57"/>
    </row>
    <row r="1450" spans="1:16" ht="15.75" outlineLevel="2" x14ac:dyDescent="0.25">
      <c r="A1450" s="147"/>
      <c r="B1450" s="135"/>
      <c r="C1450" s="135"/>
      <c r="D1450" s="86" t="s">
        <v>7</v>
      </c>
      <c r="E1450" s="102">
        <v>0</v>
      </c>
      <c r="F1450" s="102">
        <v>0</v>
      </c>
      <c r="G1450" s="102">
        <v>0</v>
      </c>
      <c r="H1450" s="102">
        <v>0</v>
      </c>
      <c r="I1450" s="102">
        <v>0</v>
      </c>
      <c r="J1450" s="99">
        <f t="shared" si="386"/>
        <v>0</v>
      </c>
      <c r="K1450" s="53"/>
      <c r="L1450" s="57"/>
      <c r="M1450" s="57"/>
      <c r="N1450" s="57"/>
      <c r="O1450" s="57"/>
      <c r="P1450" s="57"/>
    </row>
    <row r="1451" spans="1:16" ht="15.75" outlineLevel="2" x14ac:dyDescent="0.25">
      <c r="A1451" s="147"/>
      <c r="B1451" s="135"/>
      <c r="C1451" s="135"/>
      <c r="D1451" s="86" t="s">
        <v>8</v>
      </c>
      <c r="E1451" s="102">
        <v>0</v>
      </c>
      <c r="F1451" s="102">
        <v>0</v>
      </c>
      <c r="G1451" s="102">
        <v>0</v>
      </c>
      <c r="H1451" s="102">
        <v>0</v>
      </c>
      <c r="I1451" s="102">
        <v>0</v>
      </c>
      <c r="J1451" s="99">
        <f t="shared" si="386"/>
        <v>0</v>
      </c>
      <c r="K1451" s="53"/>
      <c r="L1451" s="57"/>
      <c r="M1451" s="57"/>
      <c r="N1451" s="57"/>
      <c r="O1451" s="57"/>
      <c r="P1451" s="57"/>
    </row>
    <row r="1452" spans="1:16" ht="15.75" outlineLevel="2" x14ac:dyDescent="0.25">
      <c r="A1452" s="147"/>
      <c r="B1452" s="135"/>
      <c r="C1452" s="135"/>
      <c r="D1452" s="86" t="s">
        <v>9</v>
      </c>
      <c r="E1452" s="102">
        <v>0</v>
      </c>
      <c r="F1452" s="102">
        <v>0</v>
      </c>
      <c r="G1452" s="102">
        <v>0</v>
      </c>
      <c r="H1452" s="102">
        <v>0</v>
      </c>
      <c r="I1452" s="102">
        <v>0</v>
      </c>
      <c r="J1452" s="99">
        <f t="shared" si="386"/>
        <v>0</v>
      </c>
      <c r="K1452" s="53"/>
      <c r="L1452" s="57"/>
      <c r="M1452" s="57"/>
      <c r="N1452" s="57"/>
      <c r="O1452" s="57"/>
      <c r="P1452" s="57"/>
    </row>
    <row r="1453" spans="1:16" ht="15.75" outlineLevel="2" x14ac:dyDescent="0.25">
      <c r="A1453" s="147"/>
      <c r="B1453" s="135"/>
      <c r="C1453" s="135" t="s">
        <v>50</v>
      </c>
      <c r="D1453" s="86" t="s">
        <v>6</v>
      </c>
      <c r="E1453" s="100">
        <f>SUM(E1454:E1457)</f>
        <v>0</v>
      </c>
      <c r="F1453" s="100">
        <f>SUM(F1454:F1457)</f>
        <v>0</v>
      </c>
      <c r="G1453" s="100">
        <f>SUM(G1454:G1457)</f>
        <v>0</v>
      </c>
      <c r="H1453" s="100">
        <f>SUM(H1454:H1457)</f>
        <v>0</v>
      </c>
      <c r="I1453" s="100">
        <f>SUM(I1454:I1457)</f>
        <v>0</v>
      </c>
      <c r="J1453" s="99">
        <f t="shared" si="386"/>
        <v>0</v>
      </c>
      <c r="K1453" s="53"/>
      <c r="L1453" s="57"/>
      <c r="M1453" s="57"/>
      <c r="N1453" s="57"/>
      <c r="O1453" s="57"/>
      <c r="P1453" s="57"/>
    </row>
    <row r="1454" spans="1:16" ht="15.75" outlineLevel="2" x14ac:dyDescent="0.25">
      <c r="A1454" s="147"/>
      <c r="B1454" s="135"/>
      <c r="C1454" s="135"/>
      <c r="D1454" s="86" t="s">
        <v>180</v>
      </c>
      <c r="E1454" s="102">
        <v>0</v>
      </c>
      <c r="F1454" s="102">
        <v>0</v>
      </c>
      <c r="G1454" s="102">
        <v>0</v>
      </c>
      <c r="H1454" s="102">
        <v>0</v>
      </c>
      <c r="I1454" s="102">
        <v>0</v>
      </c>
      <c r="J1454" s="99">
        <f t="shared" si="386"/>
        <v>0</v>
      </c>
      <c r="K1454" s="53"/>
      <c r="L1454" s="57"/>
      <c r="M1454" s="57"/>
      <c r="N1454" s="57"/>
      <c r="O1454" s="57"/>
      <c r="P1454" s="57"/>
    </row>
    <row r="1455" spans="1:16" ht="15.75" outlineLevel="2" x14ac:dyDescent="0.25">
      <c r="A1455" s="147"/>
      <c r="B1455" s="135"/>
      <c r="C1455" s="135"/>
      <c r="D1455" s="86" t="s">
        <v>7</v>
      </c>
      <c r="E1455" s="102">
        <v>0</v>
      </c>
      <c r="F1455" s="102">
        <v>0</v>
      </c>
      <c r="G1455" s="102">
        <v>0</v>
      </c>
      <c r="H1455" s="102">
        <v>0</v>
      </c>
      <c r="I1455" s="102">
        <v>0</v>
      </c>
      <c r="J1455" s="99">
        <f t="shared" si="386"/>
        <v>0</v>
      </c>
      <c r="K1455" s="53"/>
      <c r="L1455" s="57"/>
      <c r="M1455" s="57"/>
      <c r="N1455" s="57"/>
      <c r="O1455" s="57"/>
      <c r="P1455" s="57"/>
    </row>
    <row r="1456" spans="1:16" ht="15.75" outlineLevel="2" x14ac:dyDescent="0.25">
      <c r="A1456" s="147"/>
      <c r="B1456" s="135"/>
      <c r="C1456" s="135"/>
      <c r="D1456" s="86" t="s">
        <v>8</v>
      </c>
      <c r="E1456" s="102">
        <v>0</v>
      </c>
      <c r="F1456" s="102">
        <v>0</v>
      </c>
      <c r="G1456" s="102">
        <v>0</v>
      </c>
      <c r="H1456" s="102">
        <v>0</v>
      </c>
      <c r="I1456" s="102">
        <v>0</v>
      </c>
      <c r="J1456" s="99">
        <f t="shared" si="386"/>
        <v>0</v>
      </c>
      <c r="K1456" s="53"/>
      <c r="L1456" s="57"/>
      <c r="M1456" s="57"/>
      <c r="N1456" s="57"/>
      <c r="O1456" s="57"/>
      <c r="P1456" s="57"/>
    </row>
    <row r="1457" spans="1:16" ht="15.75" outlineLevel="2" x14ac:dyDescent="0.25">
      <c r="A1457" s="147"/>
      <c r="B1457" s="135"/>
      <c r="C1457" s="135"/>
      <c r="D1457" s="86" t="s">
        <v>9</v>
      </c>
      <c r="E1457" s="102">
        <v>0</v>
      </c>
      <c r="F1457" s="102">
        <v>0</v>
      </c>
      <c r="G1457" s="102">
        <v>0</v>
      </c>
      <c r="H1457" s="102">
        <v>0</v>
      </c>
      <c r="I1457" s="102">
        <v>0</v>
      </c>
      <c r="J1457" s="99">
        <f t="shared" si="386"/>
        <v>0</v>
      </c>
      <c r="K1457" s="53"/>
      <c r="L1457" s="57"/>
      <c r="M1457" s="57"/>
      <c r="N1457" s="57"/>
      <c r="O1457" s="57"/>
      <c r="P1457" s="57"/>
    </row>
    <row r="1458" spans="1:16" ht="15.75" outlineLevel="2" x14ac:dyDescent="0.25">
      <c r="A1458" s="147"/>
      <c r="B1458" s="135"/>
      <c r="C1458" s="135" t="s">
        <v>51</v>
      </c>
      <c r="D1458" s="86" t="s">
        <v>6</v>
      </c>
      <c r="E1458" s="100">
        <f>SUM(E1459:E1462)</f>
        <v>0</v>
      </c>
      <c r="F1458" s="100">
        <f>SUM(F1459:F1462)</f>
        <v>0</v>
      </c>
      <c r="G1458" s="100">
        <f>SUM(G1459:G1462)</f>
        <v>0</v>
      </c>
      <c r="H1458" s="100">
        <f>SUM(H1459:H1462)</f>
        <v>0</v>
      </c>
      <c r="I1458" s="100">
        <f>SUM(I1459:I1462)</f>
        <v>0</v>
      </c>
      <c r="J1458" s="99">
        <f t="shared" si="386"/>
        <v>0</v>
      </c>
      <c r="K1458" s="53"/>
      <c r="L1458" s="57"/>
      <c r="M1458" s="57"/>
      <c r="N1458" s="57"/>
      <c r="O1458" s="57"/>
      <c r="P1458" s="57"/>
    </row>
    <row r="1459" spans="1:16" ht="15.75" outlineLevel="2" x14ac:dyDescent="0.25">
      <c r="A1459" s="147"/>
      <c r="B1459" s="135"/>
      <c r="C1459" s="135"/>
      <c r="D1459" s="86" t="s">
        <v>180</v>
      </c>
      <c r="E1459" s="99">
        <f t="shared" ref="E1459:I1462" si="387">E1449+E1454</f>
        <v>0</v>
      </c>
      <c r="F1459" s="99">
        <f t="shared" si="387"/>
        <v>0</v>
      </c>
      <c r="G1459" s="99">
        <f t="shared" si="387"/>
        <v>0</v>
      </c>
      <c r="H1459" s="99">
        <f t="shared" si="387"/>
        <v>0</v>
      </c>
      <c r="I1459" s="99">
        <f t="shared" si="387"/>
        <v>0</v>
      </c>
      <c r="J1459" s="99">
        <f t="shared" si="386"/>
        <v>0</v>
      </c>
      <c r="K1459" s="53"/>
      <c r="L1459" s="57"/>
      <c r="M1459" s="57"/>
      <c r="N1459" s="57"/>
      <c r="O1459" s="57"/>
      <c r="P1459" s="57"/>
    </row>
    <row r="1460" spans="1:16" ht="15.75" outlineLevel="2" x14ac:dyDescent="0.25">
      <c r="A1460" s="147"/>
      <c r="B1460" s="135"/>
      <c r="C1460" s="135"/>
      <c r="D1460" s="86" t="s">
        <v>7</v>
      </c>
      <c r="E1460" s="99">
        <f t="shared" si="387"/>
        <v>0</v>
      </c>
      <c r="F1460" s="99">
        <f t="shared" si="387"/>
        <v>0</v>
      </c>
      <c r="G1460" s="99">
        <f t="shared" si="387"/>
        <v>0</v>
      </c>
      <c r="H1460" s="99">
        <f t="shared" si="387"/>
        <v>0</v>
      </c>
      <c r="I1460" s="99">
        <f t="shared" si="387"/>
        <v>0</v>
      </c>
      <c r="J1460" s="99">
        <f t="shared" si="386"/>
        <v>0</v>
      </c>
      <c r="K1460" s="53"/>
      <c r="L1460" s="57"/>
      <c r="M1460" s="57"/>
      <c r="N1460" s="57"/>
      <c r="O1460" s="57"/>
      <c r="P1460" s="57"/>
    </row>
    <row r="1461" spans="1:16" ht="15.75" outlineLevel="2" x14ac:dyDescent="0.25">
      <c r="A1461" s="147"/>
      <c r="B1461" s="135"/>
      <c r="C1461" s="135"/>
      <c r="D1461" s="86" t="s">
        <v>8</v>
      </c>
      <c r="E1461" s="99">
        <f t="shared" si="387"/>
        <v>0</v>
      </c>
      <c r="F1461" s="99">
        <f t="shared" si="387"/>
        <v>0</v>
      </c>
      <c r="G1461" s="99">
        <f t="shared" si="387"/>
        <v>0</v>
      </c>
      <c r="H1461" s="99">
        <f t="shared" si="387"/>
        <v>0</v>
      </c>
      <c r="I1461" s="99">
        <f t="shared" si="387"/>
        <v>0</v>
      </c>
      <c r="J1461" s="99">
        <f t="shared" si="386"/>
        <v>0</v>
      </c>
      <c r="K1461" s="53"/>
      <c r="L1461" s="57"/>
      <c r="M1461" s="57"/>
      <c r="N1461" s="57"/>
      <c r="O1461" s="57"/>
      <c r="P1461" s="57"/>
    </row>
    <row r="1462" spans="1:16" ht="15.75" outlineLevel="2" x14ac:dyDescent="0.25">
      <c r="A1462" s="147"/>
      <c r="B1462" s="135"/>
      <c r="C1462" s="135"/>
      <c r="D1462" s="86" t="s">
        <v>9</v>
      </c>
      <c r="E1462" s="99">
        <f t="shared" si="387"/>
        <v>0</v>
      </c>
      <c r="F1462" s="99">
        <f t="shared" si="387"/>
        <v>0</v>
      </c>
      <c r="G1462" s="99">
        <f t="shared" si="387"/>
        <v>0</v>
      </c>
      <c r="H1462" s="99">
        <f t="shared" si="387"/>
        <v>0</v>
      </c>
      <c r="I1462" s="99">
        <f t="shared" si="387"/>
        <v>0</v>
      </c>
      <c r="J1462" s="99">
        <f t="shared" si="386"/>
        <v>0</v>
      </c>
      <c r="K1462" s="53"/>
      <c r="L1462" s="57"/>
      <c r="M1462" s="57"/>
      <c r="N1462" s="57"/>
      <c r="O1462" s="57"/>
      <c r="P1462" s="57"/>
    </row>
    <row r="1463" spans="1:16" ht="15.75" outlineLevel="2" x14ac:dyDescent="0.25">
      <c r="A1463" s="133" t="s">
        <v>310</v>
      </c>
      <c r="B1463" s="133" t="s">
        <v>223</v>
      </c>
      <c r="C1463" s="132" t="s">
        <v>220</v>
      </c>
      <c r="D1463" s="86" t="s">
        <v>6</v>
      </c>
      <c r="E1463" s="99">
        <f>SUM(E1464:E1467)</f>
        <v>16375.491609999999</v>
      </c>
      <c r="F1463" s="99">
        <f>SUM(F1464:F1467)</f>
        <v>23204.66203</v>
      </c>
      <c r="G1463" s="99">
        <f>SUM(G1464:G1467)</f>
        <v>17101.777160000001</v>
      </c>
      <c r="H1463" s="99">
        <f>SUM(H1464:H1467)</f>
        <v>17101.777160000001</v>
      </c>
      <c r="I1463" s="99">
        <f>SUM(I1464:I1467)</f>
        <v>0</v>
      </c>
      <c r="J1463" s="99">
        <f t="shared" si="386"/>
        <v>73783.70796</v>
      </c>
      <c r="K1463" s="53"/>
      <c r="L1463" s="57"/>
      <c r="M1463" s="57"/>
      <c r="N1463" s="57"/>
      <c r="O1463" s="57"/>
      <c r="P1463" s="57"/>
    </row>
    <row r="1464" spans="1:16" ht="15.75" outlineLevel="2" x14ac:dyDescent="0.25">
      <c r="A1464" s="133"/>
      <c r="B1464" s="133"/>
      <c r="C1464" s="133"/>
      <c r="D1464" s="86" t="s">
        <v>180</v>
      </c>
      <c r="E1464" s="99">
        <f>E1469</f>
        <v>16375.491609999999</v>
      </c>
      <c r="F1464" s="99">
        <f>F1469</f>
        <v>23204.66203</v>
      </c>
      <c r="G1464" s="99">
        <f>G1469</f>
        <v>17101.777160000001</v>
      </c>
      <c r="H1464" s="99">
        <f>H1469</f>
        <v>17101.777160000001</v>
      </c>
      <c r="I1464" s="99">
        <f>I1469</f>
        <v>0</v>
      </c>
      <c r="J1464" s="99">
        <f t="shared" si="386"/>
        <v>73783.70796</v>
      </c>
      <c r="K1464" s="53"/>
      <c r="L1464" s="57"/>
      <c r="M1464" s="57"/>
      <c r="N1464" s="57"/>
      <c r="O1464" s="57"/>
      <c r="P1464" s="57"/>
    </row>
    <row r="1465" spans="1:16" ht="15.75" outlineLevel="2" x14ac:dyDescent="0.25">
      <c r="A1465" s="133"/>
      <c r="B1465" s="133"/>
      <c r="C1465" s="133"/>
      <c r="D1465" s="86" t="s">
        <v>7</v>
      </c>
      <c r="E1465" s="99">
        <f t="shared" ref="E1465:I1467" si="388">E1470</f>
        <v>0</v>
      </c>
      <c r="F1465" s="99">
        <f t="shared" si="388"/>
        <v>0</v>
      </c>
      <c r="G1465" s="99">
        <f t="shared" si="388"/>
        <v>0</v>
      </c>
      <c r="H1465" s="99">
        <f t="shared" si="388"/>
        <v>0</v>
      </c>
      <c r="I1465" s="99">
        <f t="shared" si="388"/>
        <v>0</v>
      </c>
      <c r="J1465" s="99">
        <f t="shared" si="386"/>
        <v>0</v>
      </c>
      <c r="K1465" s="53"/>
      <c r="L1465" s="57"/>
      <c r="M1465" s="57"/>
      <c r="N1465" s="57"/>
      <c r="O1465" s="57"/>
      <c r="P1465" s="57"/>
    </row>
    <row r="1466" spans="1:16" ht="15.75" outlineLevel="2" x14ac:dyDescent="0.25">
      <c r="A1466" s="133"/>
      <c r="B1466" s="133"/>
      <c r="C1466" s="133"/>
      <c r="D1466" s="86" t="s">
        <v>8</v>
      </c>
      <c r="E1466" s="99">
        <f t="shared" si="388"/>
        <v>0</v>
      </c>
      <c r="F1466" s="99">
        <f t="shared" si="388"/>
        <v>0</v>
      </c>
      <c r="G1466" s="99">
        <f t="shared" si="388"/>
        <v>0</v>
      </c>
      <c r="H1466" s="99">
        <f>H1471</f>
        <v>0</v>
      </c>
      <c r="I1466" s="99">
        <f t="shared" si="388"/>
        <v>0</v>
      </c>
      <c r="J1466" s="99">
        <f t="shared" si="386"/>
        <v>0</v>
      </c>
      <c r="K1466" s="53"/>
      <c r="L1466" s="57"/>
      <c r="M1466" s="57"/>
      <c r="N1466" s="57"/>
      <c r="O1466" s="57"/>
      <c r="P1466" s="57"/>
    </row>
    <row r="1467" spans="1:16" ht="15.75" outlineLevel="2" x14ac:dyDescent="0.25">
      <c r="A1467" s="133"/>
      <c r="B1467" s="133"/>
      <c r="C1467" s="134"/>
      <c r="D1467" s="86" t="s">
        <v>9</v>
      </c>
      <c r="E1467" s="99">
        <f t="shared" si="388"/>
        <v>0</v>
      </c>
      <c r="F1467" s="99">
        <f t="shared" si="388"/>
        <v>0</v>
      </c>
      <c r="G1467" s="99">
        <f t="shared" si="388"/>
        <v>0</v>
      </c>
      <c r="H1467" s="99">
        <f t="shared" si="388"/>
        <v>0</v>
      </c>
      <c r="I1467" s="99">
        <f t="shared" si="388"/>
        <v>0</v>
      </c>
      <c r="J1467" s="99">
        <f t="shared" si="386"/>
        <v>0</v>
      </c>
      <c r="K1467" s="53"/>
      <c r="L1467" s="57"/>
      <c r="M1467" s="57"/>
      <c r="N1467" s="57"/>
      <c r="O1467" s="57"/>
      <c r="P1467" s="57"/>
    </row>
    <row r="1468" spans="1:16" ht="15.75" customHeight="1" outlineLevel="2" x14ac:dyDescent="0.25">
      <c r="A1468" s="132" t="s">
        <v>224</v>
      </c>
      <c r="B1468" s="132" t="s">
        <v>226</v>
      </c>
      <c r="C1468" s="132" t="s">
        <v>220</v>
      </c>
      <c r="D1468" s="86" t="s">
        <v>6</v>
      </c>
      <c r="E1468" s="100">
        <f>SUM(E1469:E1472)</f>
        <v>16375.491609999999</v>
      </c>
      <c r="F1468" s="100">
        <f>SUM(F1469:F1472)</f>
        <v>23204.66203</v>
      </c>
      <c r="G1468" s="100">
        <f>SUM(G1469:G1472)</f>
        <v>17101.777160000001</v>
      </c>
      <c r="H1468" s="100">
        <f>SUM(H1469:H1472)</f>
        <v>17101.777160000001</v>
      </c>
      <c r="I1468" s="100">
        <f>SUM(I1469:I1472)</f>
        <v>0</v>
      </c>
      <c r="J1468" s="99">
        <f t="shared" ref="J1468:J1477" si="389">E1468+F1468+G1468+H1468+I1468</f>
        <v>73783.70796</v>
      </c>
      <c r="K1468" s="53"/>
      <c r="L1468" s="57"/>
      <c r="M1468" s="57"/>
      <c r="N1468" s="57"/>
      <c r="O1468" s="57"/>
      <c r="P1468" s="57"/>
    </row>
    <row r="1469" spans="1:16" ht="15.75" outlineLevel="2" x14ac:dyDescent="0.25">
      <c r="A1469" s="133"/>
      <c r="B1469" s="133"/>
      <c r="C1469" s="133"/>
      <c r="D1469" s="86" t="s">
        <v>180</v>
      </c>
      <c r="E1469" s="99">
        <v>16375.491609999999</v>
      </c>
      <c r="F1469" s="99">
        <v>23204.66203</v>
      </c>
      <c r="G1469" s="99">
        <v>17101.777160000001</v>
      </c>
      <c r="H1469" s="99">
        <v>17101.777160000001</v>
      </c>
      <c r="I1469" s="99">
        <f>I1454+I1459</f>
        <v>0</v>
      </c>
      <c r="J1469" s="99">
        <f t="shared" si="389"/>
        <v>73783.70796</v>
      </c>
      <c r="K1469" s="53"/>
      <c r="L1469" s="57"/>
      <c r="M1469" s="57"/>
      <c r="N1469" s="57"/>
      <c r="O1469" s="57"/>
      <c r="P1469" s="57"/>
    </row>
    <row r="1470" spans="1:16" ht="15.75" outlineLevel="2" x14ac:dyDescent="0.25">
      <c r="A1470" s="133"/>
      <c r="B1470" s="133"/>
      <c r="C1470" s="133"/>
      <c r="D1470" s="86" t="s">
        <v>7</v>
      </c>
      <c r="E1470" s="99">
        <f t="shared" ref="E1470:G1472" si="390">E1455+E1460</f>
        <v>0</v>
      </c>
      <c r="F1470" s="99">
        <f t="shared" si="390"/>
        <v>0</v>
      </c>
      <c r="G1470" s="99">
        <f t="shared" si="390"/>
        <v>0</v>
      </c>
      <c r="H1470" s="99">
        <f>H1455+H1460</f>
        <v>0</v>
      </c>
      <c r="I1470" s="99">
        <f>I1455+I1460</f>
        <v>0</v>
      </c>
      <c r="J1470" s="99">
        <f t="shared" si="389"/>
        <v>0</v>
      </c>
      <c r="K1470" s="53"/>
      <c r="L1470" s="57"/>
      <c r="M1470" s="57"/>
      <c r="N1470" s="57"/>
      <c r="O1470" s="57"/>
      <c r="P1470" s="57"/>
    </row>
    <row r="1471" spans="1:16" ht="15.75" outlineLevel="2" x14ac:dyDescent="0.25">
      <c r="A1471" s="133"/>
      <c r="B1471" s="133"/>
      <c r="C1471" s="133"/>
      <c r="D1471" s="86" t="s">
        <v>8</v>
      </c>
      <c r="E1471" s="99">
        <f t="shared" si="390"/>
        <v>0</v>
      </c>
      <c r="F1471" s="99">
        <f t="shared" si="390"/>
        <v>0</v>
      </c>
      <c r="G1471" s="99">
        <f t="shared" si="390"/>
        <v>0</v>
      </c>
      <c r="H1471" s="99">
        <f>H1456+H1461</f>
        <v>0</v>
      </c>
      <c r="I1471" s="99">
        <f>I1456+I1461</f>
        <v>0</v>
      </c>
      <c r="J1471" s="99">
        <f t="shared" si="389"/>
        <v>0</v>
      </c>
      <c r="K1471" s="53"/>
      <c r="L1471" s="57"/>
      <c r="M1471" s="57"/>
      <c r="N1471" s="57"/>
      <c r="O1471" s="57"/>
      <c r="P1471" s="57"/>
    </row>
    <row r="1472" spans="1:16" ht="15.75" outlineLevel="2" x14ac:dyDescent="0.25">
      <c r="A1472" s="133"/>
      <c r="B1472" s="133"/>
      <c r="C1472" s="134"/>
      <c r="D1472" s="86" t="s">
        <v>9</v>
      </c>
      <c r="E1472" s="99">
        <f t="shared" si="390"/>
        <v>0</v>
      </c>
      <c r="F1472" s="99">
        <f t="shared" si="390"/>
        <v>0</v>
      </c>
      <c r="G1472" s="99">
        <f t="shared" si="390"/>
        <v>0</v>
      </c>
      <c r="H1472" s="99">
        <f>H1457+H1462</f>
        <v>0</v>
      </c>
      <c r="I1472" s="99">
        <f>I1457+I1462</f>
        <v>0</v>
      </c>
      <c r="J1472" s="99">
        <f t="shared" si="389"/>
        <v>0</v>
      </c>
      <c r="K1472" s="53"/>
      <c r="L1472" s="57"/>
      <c r="M1472" s="57"/>
      <c r="N1472" s="57"/>
      <c r="O1472" s="57"/>
      <c r="P1472" s="57"/>
    </row>
    <row r="1473" spans="1:16" ht="15.75" customHeight="1" outlineLevel="2" x14ac:dyDescent="0.25">
      <c r="A1473" s="132" t="s">
        <v>265</v>
      </c>
      <c r="B1473" s="132" t="s">
        <v>222</v>
      </c>
      <c r="C1473" s="132" t="s">
        <v>220</v>
      </c>
      <c r="D1473" s="86" t="s">
        <v>6</v>
      </c>
      <c r="E1473" s="99">
        <f>SUM(E1474:E1477)</f>
        <v>12440.466179999999</v>
      </c>
      <c r="F1473" s="99">
        <f>SUM(F1474:F1477)</f>
        <v>26473.713170000003</v>
      </c>
      <c r="G1473" s="99">
        <f>SUM(G1474:G1477)</f>
        <v>10000</v>
      </c>
      <c r="H1473" s="99">
        <f>SUM(H1474:H1477)</f>
        <v>10000</v>
      </c>
      <c r="I1473" s="99">
        <f>SUM(I1474:I1477)</f>
        <v>0</v>
      </c>
      <c r="J1473" s="99">
        <f>E1473+F1473+G1473+H1473+I1473</f>
        <v>58914.179350000006</v>
      </c>
      <c r="K1473" s="53"/>
      <c r="L1473" s="57"/>
      <c r="M1473" s="57"/>
      <c r="N1473" s="57"/>
      <c r="O1473" s="57"/>
      <c r="P1473" s="57"/>
    </row>
    <row r="1474" spans="1:16" ht="15.75" outlineLevel="2" x14ac:dyDescent="0.25">
      <c r="A1474" s="133"/>
      <c r="B1474" s="133"/>
      <c r="C1474" s="133"/>
      <c r="D1474" s="86" t="s">
        <v>180</v>
      </c>
      <c r="E1474" s="99">
        <f>E1489</f>
        <v>12440.466179999999</v>
      </c>
      <c r="F1474" s="99">
        <f>F1489+F1499</f>
        <v>8653.7131700000009</v>
      </c>
      <c r="G1474" s="99">
        <f>G1489</f>
        <v>10000</v>
      </c>
      <c r="H1474" s="99">
        <f>H1489</f>
        <v>10000</v>
      </c>
      <c r="I1474" s="99">
        <f>I1489</f>
        <v>0</v>
      </c>
      <c r="J1474" s="99">
        <f t="shared" si="389"/>
        <v>41094.179349999999</v>
      </c>
      <c r="K1474" s="53"/>
      <c r="L1474" s="57"/>
      <c r="M1474" s="57"/>
      <c r="N1474" s="57"/>
      <c r="O1474" s="57"/>
      <c r="P1474" s="57"/>
    </row>
    <row r="1475" spans="1:16" ht="15.75" outlineLevel="2" x14ac:dyDescent="0.25">
      <c r="A1475" s="133"/>
      <c r="B1475" s="133"/>
      <c r="C1475" s="133"/>
      <c r="D1475" s="86" t="s">
        <v>7</v>
      </c>
      <c r="E1475" s="99">
        <f t="shared" ref="E1475:I1477" si="391">E1490</f>
        <v>0</v>
      </c>
      <c r="F1475" s="99">
        <f t="shared" si="391"/>
        <v>0</v>
      </c>
      <c r="G1475" s="99">
        <f t="shared" si="391"/>
        <v>0</v>
      </c>
      <c r="H1475" s="99">
        <f t="shared" si="391"/>
        <v>0</v>
      </c>
      <c r="I1475" s="99">
        <f t="shared" si="391"/>
        <v>0</v>
      </c>
      <c r="J1475" s="99">
        <f t="shared" si="389"/>
        <v>0</v>
      </c>
      <c r="K1475" s="53"/>
      <c r="L1475" s="57"/>
      <c r="M1475" s="57"/>
      <c r="N1475" s="57"/>
      <c r="O1475" s="57"/>
      <c r="P1475" s="57"/>
    </row>
    <row r="1476" spans="1:16" ht="15.75" outlineLevel="2" x14ac:dyDescent="0.25">
      <c r="A1476" s="133"/>
      <c r="B1476" s="133"/>
      <c r="C1476" s="133"/>
      <c r="D1476" s="86" t="s">
        <v>8</v>
      </c>
      <c r="E1476" s="99">
        <f t="shared" si="391"/>
        <v>0</v>
      </c>
      <c r="F1476" s="99">
        <f>F1491+F1501</f>
        <v>17820</v>
      </c>
      <c r="G1476" s="99">
        <f t="shared" si="391"/>
        <v>0</v>
      </c>
      <c r="H1476" s="99">
        <f t="shared" si="391"/>
        <v>0</v>
      </c>
      <c r="I1476" s="99">
        <f t="shared" si="391"/>
        <v>0</v>
      </c>
      <c r="J1476" s="99">
        <f t="shared" si="389"/>
        <v>17820</v>
      </c>
      <c r="K1476" s="53"/>
      <c r="L1476" s="57"/>
      <c r="M1476" s="57"/>
      <c r="N1476" s="57"/>
      <c r="O1476" s="57"/>
      <c r="P1476" s="57"/>
    </row>
    <row r="1477" spans="1:16" ht="15.75" outlineLevel="2" x14ac:dyDescent="0.25">
      <c r="A1477" s="133"/>
      <c r="B1477" s="133"/>
      <c r="C1477" s="134"/>
      <c r="D1477" s="86" t="s">
        <v>9</v>
      </c>
      <c r="E1477" s="99">
        <f t="shared" si="391"/>
        <v>0</v>
      </c>
      <c r="F1477" s="99">
        <f t="shared" si="391"/>
        <v>0</v>
      </c>
      <c r="G1477" s="99">
        <f t="shared" si="391"/>
        <v>0</v>
      </c>
      <c r="H1477" s="99">
        <f t="shared" si="391"/>
        <v>0</v>
      </c>
      <c r="I1477" s="99">
        <f t="shared" si="391"/>
        <v>0</v>
      </c>
      <c r="J1477" s="99">
        <f t="shared" si="389"/>
        <v>0</v>
      </c>
      <c r="K1477" s="53"/>
      <c r="L1477" s="57"/>
      <c r="M1477" s="57"/>
      <c r="N1477" s="57"/>
      <c r="O1477" s="57"/>
      <c r="P1477" s="57"/>
    </row>
    <row r="1478" spans="1:16" ht="15.75" outlineLevel="2" x14ac:dyDescent="0.25">
      <c r="A1478" s="133"/>
      <c r="B1478" s="133"/>
      <c r="C1478" s="132" t="s">
        <v>356</v>
      </c>
      <c r="D1478" s="86" t="s">
        <v>6</v>
      </c>
      <c r="E1478" s="99">
        <f t="shared" ref="E1478" si="392">SUM(E1479:E1482)</f>
        <v>0</v>
      </c>
      <c r="F1478" s="99">
        <f>SUM(F1479:F1482)</f>
        <v>7000</v>
      </c>
      <c r="G1478" s="99">
        <f t="shared" ref="G1478:I1478" si="393">SUM(G1479:G1482)</f>
        <v>0</v>
      </c>
      <c r="H1478" s="99">
        <f t="shared" si="393"/>
        <v>0</v>
      </c>
      <c r="I1478" s="99">
        <f t="shared" si="393"/>
        <v>0</v>
      </c>
      <c r="J1478" s="99">
        <f>SUM(J1479:J1482)</f>
        <v>7000</v>
      </c>
      <c r="K1478" s="53"/>
      <c r="L1478" s="57"/>
      <c r="M1478" s="57"/>
      <c r="N1478" s="57"/>
      <c r="O1478" s="57"/>
      <c r="P1478" s="57"/>
    </row>
    <row r="1479" spans="1:16" ht="15.75" outlineLevel="2" x14ac:dyDescent="0.25">
      <c r="A1479" s="133"/>
      <c r="B1479" s="133"/>
      <c r="C1479" s="133"/>
      <c r="D1479" s="86" t="s">
        <v>180</v>
      </c>
      <c r="E1479" s="99">
        <f t="shared" ref="E1479" si="394">E1494</f>
        <v>0</v>
      </c>
      <c r="F1479" s="99">
        <f>F1494</f>
        <v>7000</v>
      </c>
      <c r="G1479" s="99">
        <f t="shared" ref="G1479:J1479" si="395">G1494</f>
        <v>0</v>
      </c>
      <c r="H1479" s="99">
        <f t="shared" si="395"/>
        <v>0</v>
      </c>
      <c r="I1479" s="99">
        <f t="shared" si="395"/>
        <v>0</v>
      </c>
      <c r="J1479" s="99">
        <f t="shared" si="395"/>
        <v>7000</v>
      </c>
      <c r="K1479" s="53"/>
      <c r="L1479" s="57"/>
      <c r="M1479" s="57"/>
      <c r="N1479" s="57"/>
      <c r="O1479" s="57"/>
      <c r="P1479" s="57"/>
    </row>
    <row r="1480" spans="1:16" ht="15.75" outlineLevel="2" x14ac:dyDescent="0.25">
      <c r="A1480" s="133"/>
      <c r="B1480" s="133"/>
      <c r="C1480" s="133"/>
      <c r="D1480" s="86" t="s">
        <v>7</v>
      </c>
      <c r="E1480" s="99">
        <v>0</v>
      </c>
      <c r="F1480" s="99">
        <v>0</v>
      </c>
      <c r="G1480" s="99">
        <v>0</v>
      </c>
      <c r="H1480" s="99">
        <v>0</v>
      </c>
      <c r="I1480" s="99">
        <v>0</v>
      </c>
      <c r="J1480" s="99">
        <v>0</v>
      </c>
      <c r="K1480" s="53"/>
      <c r="L1480" s="57"/>
      <c r="M1480" s="57"/>
      <c r="N1480" s="57"/>
      <c r="O1480" s="57"/>
      <c r="P1480" s="57"/>
    </row>
    <row r="1481" spans="1:16" ht="15.75" outlineLevel="2" x14ac:dyDescent="0.25">
      <c r="A1481" s="133"/>
      <c r="B1481" s="133"/>
      <c r="C1481" s="133"/>
      <c r="D1481" s="86" t="s">
        <v>8</v>
      </c>
      <c r="E1481" s="99">
        <f t="shared" ref="E1481" si="396">E1496</f>
        <v>0</v>
      </c>
      <c r="F1481" s="99">
        <f>F1496</f>
        <v>0</v>
      </c>
      <c r="G1481" s="99">
        <f t="shared" ref="G1481:J1481" si="397">G1496</f>
        <v>0</v>
      </c>
      <c r="H1481" s="99">
        <f t="shared" si="397"/>
        <v>0</v>
      </c>
      <c r="I1481" s="99">
        <f t="shared" si="397"/>
        <v>0</v>
      </c>
      <c r="J1481" s="99">
        <f t="shared" si="397"/>
        <v>0</v>
      </c>
      <c r="K1481" s="53"/>
      <c r="L1481" s="57"/>
      <c r="M1481" s="57"/>
      <c r="N1481" s="57"/>
      <c r="O1481" s="57"/>
      <c r="P1481" s="57"/>
    </row>
    <row r="1482" spans="1:16" ht="15.75" outlineLevel="2" x14ac:dyDescent="0.25">
      <c r="A1482" s="133"/>
      <c r="B1482" s="133"/>
      <c r="C1482" s="134"/>
      <c r="D1482" s="86" t="s">
        <v>9</v>
      </c>
      <c r="E1482" s="99">
        <v>0</v>
      </c>
      <c r="F1482" s="99">
        <v>0</v>
      </c>
      <c r="G1482" s="99">
        <v>0</v>
      </c>
      <c r="H1482" s="99">
        <v>0</v>
      </c>
      <c r="I1482" s="99">
        <v>0</v>
      </c>
      <c r="J1482" s="99">
        <v>0</v>
      </c>
      <c r="K1482" s="53"/>
      <c r="L1482" s="57"/>
      <c r="M1482" s="57"/>
      <c r="N1482" s="57"/>
      <c r="O1482" s="57"/>
      <c r="P1482" s="57"/>
    </row>
    <row r="1483" spans="1:16" ht="15.75" outlineLevel="2" x14ac:dyDescent="0.25">
      <c r="A1483" s="133"/>
      <c r="B1483" s="133"/>
      <c r="C1483" s="132" t="s">
        <v>225</v>
      </c>
      <c r="D1483" s="86" t="s">
        <v>6</v>
      </c>
      <c r="E1483" s="99">
        <f t="shared" ref="E1483" si="398">SUM(E1484:E1487)</f>
        <v>0</v>
      </c>
      <c r="F1483" s="99">
        <f>F1473+F1478</f>
        <v>33473.713170000003</v>
      </c>
      <c r="G1483" s="99">
        <f t="shared" ref="G1483:I1483" si="399">G1473+G1478</f>
        <v>10000</v>
      </c>
      <c r="H1483" s="99">
        <f t="shared" si="399"/>
        <v>10000</v>
      </c>
      <c r="I1483" s="99">
        <f t="shared" si="399"/>
        <v>0</v>
      </c>
      <c r="J1483" s="99">
        <f>J1473+J1478</f>
        <v>65914.179350000006</v>
      </c>
      <c r="K1483" s="53"/>
      <c r="L1483" s="57"/>
      <c r="M1483" s="57"/>
      <c r="N1483" s="57"/>
      <c r="O1483" s="57"/>
      <c r="P1483" s="57"/>
    </row>
    <row r="1484" spans="1:16" ht="15.75" outlineLevel="2" x14ac:dyDescent="0.25">
      <c r="A1484" s="133"/>
      <c r="B1484" s="133"/>
      <c r="C1484" s="133"/>
      <c r="D1484" s="86" t="s">
        <v>180</v>
      </c>
      <c r="E1484" s="99">
        <f t="shared" ref="E1484" si="400">E1499</f>
        <v>0</v>
      </c>
      <c r="F1484" s="99">
        <f t="shared" ref="F1484:J1487" si="401">F1474+F1479</f>
        <v>15653.713170000001</v>
      </c>
      <c r="G1484" s="99">
        <f t="shared" si="401"/>
        <v>10000</v>
      </c>
      <c r="H1484" s="99">
        <f t="shared" si="401"/>
        <v>10000</v>
      </c>
      <c r="I1484" s="99">
        <f t="shared" si="401"/>
        <v>0</v>
      </c>
      <c r="J1484" s="99">
        <f>J1474+J1479</f>
        <v>48094.179349999999</v>
      </c>
      <c r="K1484" s="53"/>
      <c r="L1484" s="57"/>
      <c r="M1484" s="57"/>
      <c r="N1484" s="57"/>
      <c r="O1484" s="57"/>
      <c r="P1484" s="57"/>
    </row>
    <row r="1485" spans="1:16" ht="15.75" outlineLevel="2" x14ac:dyDescent="0.25">
      <c r="A1485" s="133"/>
      <c r="B1485" s="133"/>
      <c r="C1485" s="133"/>
      <c r="D1485" s="86" t="s">
        <v>7</v>
      </c>
      <c r="E1485" s="99">
        <v>0</v>
      </c>
      <c r="F1485" s="99">
        <f t="shared" si="401"/>
        <v>0</v>
      </c>
      <c r="G1485" s="99">
        <f t="shared" si="401"/>
        <v>0</v>
      </c>
      <c r="H1485" s="99">
        <f t="shared" si="401"/>
        <v>0</v>
      </c>
      <c r="I1485" s="99">
        <f t="shared" si="401"/>
        <v>0</v>
      </c>
      <c r="J1485" s="99">
        <f t="shared" si="401"/>
        <v>0</v>
      </c>
      <c r="K1485" s="53"/>
      <c r="L1485" s="57"/>
      <c r="M1485" s="57"/>
      <c r="N1485" s="57"/>
      <c r="O1485" s="57"/>
      <c r="P1485" s="57"/>
    </row>
    <row r="1486" spans="1:16" ht="15.75" outlineLevel="2" x14ac:dyDescent="0.25">
      <c r="A1486" s="133"/>
      <c r="B1486" s="133"/>
      <c r="C1486" s="133"/>
      <c r="D1486" s="86" t="s">
        <v>8</v>
      </c>
      <c r="E1486" s="99">
        <f t="shared" ref="E1486" si="402">E1501</f>
        <v>0</v>
      </c>
      <c r="F1486" s="99">
        <f t="shared" si="401"/>
        <v>17820</v>
      </c>
      <c r="G1486" s="99">
        <f t="shared" si="401"/>
        <v>0</v>
      </c>
      <c r="H1486" s="99">
        <f t="shared" si="401"/>
        <v>0</v>
      </c>
      <c r="I1486" s="99">
        <f t="shared" si="401"/>
        <v>0</v>
      </c>
      <c r="J1486" s="99">
        <f t="shared" si="401"/>
        <v>17820</v>
      </c>
      <c r="K1486" s="53"/>
      <c r="L1486" s="57"/>
      <c r="M1486" s="57"/>
      <c r="N1486" s="57"/>
      <c r="O1486" s="57"/>
      <c r="P1486" s="57"/>
    </row>
    <row r="1487" spans="1:16" ht="15.75" outlineLevel="2" x14ac:dyDescent="0.25">
      <c r="A1487" s="134"/>
      <c r="B1487" s="134"/>
      <c r="C1487" s="134"/>
      <c r="D1487" s="86" t="s">
        <v>9</v>
      </c>
      <c r="E1487" s="99">
        <v>0</v>
      </c>
      <c r="F1487" s="99">
        <f t="shared" si="401"/>
        <v>0</v>
      </c>
      <c r="G1487" s="99">
        <f t="shared" si="401"/>
        <v>0</v>
      </c>
      <c r="H1487" s="99">
        <f t="shared" si="401"/>
        <v>0</v>
      </c>
      <c r="I1487" s="99">
        <f t="shared" si="401"/>
        <v>0</v>
      </c>
      <c r="J1487" s="99">
        <f t="shared" si="401"/>
        <v>0</v>
      </c>
      <c r="K1487" s="53"/>
      <c r="L1487" s="57"/>
      <c r="M1487" s="57"/>
      <c r="N1487" s="57"/>
      <c r="O1487" s="57"/>
      <c r="P1487" s="57"/>
    </row>
    <row r="1488" spans="1:16" ht="15.75" customHeight="1" outlineLevel="2" x14ac:dyDescent="0.25">
      <c r="A1488" s="132" t="s">
        <v>264</v>
      </c>
      <c r="B1488" s="132" t="s">
        <v>222</v>
      </c>
      <c r="C1488" s="132" t="s">
        <v>220</v>
      </c>
      <c r="D1488" s="86" t="s">
        <v>6</v>
      </c>
      <c r="E1488" s="100">
        <f>SUM(E1489:E1492)</f>
        <v>12440.466179999999</v>
      </c>
      <c r="F1488" s="100">
        <f>SUM(F1489:F1492)</f>
        <v>8473.7131700000009</v>
      </c>
      <c r="G1488" s="100">
        <f>SUM(G1489:G1492)</f>
        <v>10000</v>
      </c>
      <c r="H1488" s="100">
        <f>SUM(H1489:H1492)</f>
        <v>10000</v>
      </c>
      <c r="I1488" s="100">
        <f>SUM(I1489:I1492)</f>
        <v>0</v>
      </c>
      <c r="J1488" s="99">
        <f t="shared" ref="J1488:J1497" si="403">E1488+F1488+G1488+H1488+I1488</f>
        <v>40914.179349999999</v>
      </c>
      <c r="K1488" s="53"/>
      <c r="L1488" s="57"/>
      <c r="M1488" s="57"/>
      <c r="N1488" s="57"/>
      <c r="O1488" s="57"/>
      <c r="P1488" s="57"/>
    </row>
    <row r="1489" spans="1:16" ht="15.75" outlineLevel="2" x14ac:dyDescent="0.25">
      <c r="A1489" s="133"/>
      <c r="B1489" s="133"/>
      <c r="C1489" s="133"/>
      <c r="D1489" s="86" t="s">
        <v>180</v>
      </c>
      <c r="E1489" s="102">
        <v>12440.466179999999</v>
      </c>
      <c r="F1489" s="102">
        <v>8473.7131700000009</v>
      </c>
      <c r="G1489" s="102">
        <v>10000</v>
      </c>
      <c r="H1489" s="102">
        <v>10000</v>
      </c>
      <c r="I1489" s="102">
        <v>0</v>
      </c>
      <c r="J1489" s="99">
        <f t="shared" si="403"/>
        <v>40914.179349999999</v>
      </c>
      <c r="K1489" s="53"/>
      <c r="L1489" s="57"/>
      <c r="M1489" s="57"/>
      <c r="N1489" s="57"/>
      <c r="O1489" s="57"/>
      <c r="P1489" s="57"/>
    </row>
    <row r="1490" spans="1:16" ht="15.75" outlineLevel="2" x14ac:dyDescent="0.25">
      <c r="A1490" s="133"/>
      <c r="B1490" s="133"/>
      <c r="C1490" s="133"/>
      <c r="D1490" s="86" t="s">
        <v>7</v>
      </c>
      <c r="E1490" s="102">
        <v>0</v>
      </c>
      <c r="F1490" s="102">
        <v>0</v>
      </c>
      <c r="G1490" s="102">
        <v>0</v>
      </c>
      <c r="H1490" s="102">
        <v>0</v>
      </c>
      <c r="I1490" s="102">
        <v>0</v>
      </c>
      <c r="J1490" s="99">
        <f t="shared" si="403"/>
        <v>0</v>
      </c>
      <c r="K1490" s="53"/>
      <c r="L1490" s="57"/>
      <c r="M1490" s="57"/>
      <c r="N1490" s="57"/>
      <c r="O1490" s="57"/>
      <c r="P1490" s="57"/>
    </row>
    <row r="1491" spans="1:16" ht="15.75" outlineLevel="2" x14ac:dyDescent="0.25">
      <c r="A1491" s="133"/>
      <c r="B1491" s="133"/>
      <c r="C1491" s="133"/>
      <c r="D1491" s="86" t="s">
        <v>8</v>
      </c>
      <c r="E1491" s="102">
        <v>0</v>
      </c>
      <c r="F1491" s="102">
        <v>0</v>
      </c>
      <c r="G1491" s="102">
        <v>0</v>
      </c>
      <c r="H1491" s="102">
        <v>0</v>
      </c>
      <c r="I1491" s="102">
        <v>0</v>
      </c>
      <c r="J1491" s="99">
        <f t="shared" si="403"/>
        <v>0</v>
      </c>
      <c r="K1491" s="53"/>
      <c r="L1491" s="57"/>
      <c r="M1491" s="57"/>
      <c r="N1491" s="57"/>
      <c r="O1491" s="57"/>
      <c r="P1491" s="57"/>
    </row>
    <row r="1492" spans="1:16" ht="15.75" outlineLevel="2" x14ac:dyDescent="0.25">
      <c r="A1492" s="133"/>
      <c r="B1492" s="133"/>
      <c r="C1492" s="134"/>
      <c r="D1492" s="86" t="s">
        <v>9</v>
      </c>
      <c r="E1492" s="102">
        <v>0</v>
      </c>
      <c r="F1492" s="102">
        <v>0</v>
      </c>
      <c r="G1492" s="102">
        <v>0</v>
      </c>
      <c r="H1492" s="102">
        <v>0</v>
      </c>
      <c r="I1492" s="102">
        <v>0</v>
      </c>
      <c r="J1492" s="99">
        <f t="shared" si="403"/>
        <v>0</v>
      </c>
      <c r="K1492" s="53"/>
      <c r="L1492" s="57"/>
      <c r="M1492" s="57"/>
      <c r="N1492" s="57"/>
      <c r="O1492" s="57"/>
      <c r="P1492" s="57"/>
    </row>
    <row r="1493" spans="1:16" ht="15.75" outlineLevel="2" x14ac:dyDescent="0.25">
      <c r="A1493" s="133"/>
      <c r="B1493" s="133"/>
      <c r="C1493" s="132" t="s">
        <v>356</v>
      </c>
      <c r="D1493" s="86" t="s">
        <v>6</v>
      </c>
      <c r="E1493" s="102">
        <v>0</v>
      </c>
      <c r="F1493" s="100">
        <f>SUM(F1494:F1497)</f>
        <v>7000</v>
      </c>
      <c r="G1493" s="102">
        <v>0</v>
      </c>
      <c r="H1493" s="102">
        <v>0</v>
      </c>
      <c r="I1493" s="102">
        <v>0</v>
      </c>
      <c r="J1493" s="99">
        <f t="shared" si="403"/>
        <v>7000</v>
      </c>
      <c r="K1493" s="53"/>
      <c r="L1493" s="57"/>
      <c r="M1493" s="57"/>
      <c r="N1493" s="57"/>
      <c r="O1493" s="57"/>
      <c r="P1493" s="57"/>
    </row>
    <row r="1494" spans="1:16" ht="15.75" outlineLevel="2" x14ac:dyDescent="0.25">
      <c r="A1494" s="133"/>
      <c r="B1494" s="133"/>
      <c r="C1494" s="133"/>
      <c r="D1494" s="86" t="s">
        <v>180</v>
      </c>
      <c r="E1494" s="102">
        <v>0</v>
      </c>
      <c r="F1494" s="102">
        <v>7000</v>
      </c>
      <c r="G1494" s="102">
        <v>0</v>
      </c>
      <c r="H1494" s="102">
        <v>0</v>
      </c>
      <c r="I1494" s="102">
        <v>0</v>
      </c>
      <c r="J1494" s="99">
        <f t="shared" si="403"/>
        <v>7000</v>
      </c>
      <c r="K1494" s="53"/>
      <c r="L1494" s="57"/>
      <c r="M1494" s="57"/>
      <c r="N1494" s="57"/>
      <c r="O1494" s="57"/>
      <c r="P1494" s="57"/>
    </row>
    <row r="1495" spans="1:16" ht="15.75" outlineLevel="2" x14ac:dyDescent="0.25">
      <c r="A1495" s="133"/>
      <c r="B1495" s="133"/>
      <c r="C1495" s="133"/>
      <c r="D1495" s="86" t="s">
        <v>7</v>
      </c>
      <c r="E1495" s="102">
        <v>0</v>
      </c>
      <c r="F1495" s="102">
        <v>0</v>
      </c>
      <c r="G1495" s="102">
        <v>0</v>
      </c>
      <c r="H1495" s="102">
        <v>0</v>
      </c>
      <c r="I1495" s="102">
        <v>0</v>
      </c>
      <c r="J1495" s="99">
        <f t="shared" si="403"/>
        <v>0</v>
      </c>
      <c r="K1495" s="53"/>
      <c r="L1495" s="57"/>
      <c r="M1495" s="57"/>
      <c r="N1495" s="57"/>
      <c r="O1495" s="57"/>
      <c r="P1495" s="57"/>
    </row>
    <row r="1496" spans="1:16" ht="15.75" outlineLevel="2" x14ac:dyDescent="0.25">
      <c r="A1496" s="133"/>
      <c r="B1496" s="133"/>
      <c r="C1496" s="133"/>
      <c r="D1496" s="86" t="s">
        <v>8</v>
      </c>
      <c r="E1496" s="102">
        <v>0</v>
      </c>
      <c r="F1496" s="102">
        <v>0</v>
      </c>
      <c r="G1496" s="102">
        <v>0</v>
      </c>
      <c r="H1496" s="102">
        <v>0</v>
      </c>
      <c r="I1496" s="102">
        <v>0</v>
      </c>
      <c r="J1496" s="99">
        <f t="shared" si="403"/>
        <v>0</v>
      </c>
      <c r="K1496" s="53"/>
      <c r="L1496" s="57"/>
      <c r="M1496" s="57"/>
      <c r="N1496" s="57"/>
      <c r="O1496" s="57"/>
      <c r="P1496" s="57"/>
    </row>
    <row r="1497" spans="1:16" ht="15.75" outlineLevel="2" x14ac:dyDescent="0.25">
      <c r="A1497" s="134"/>
      <c r="B1497" s="134"/>
      <c r="C1497" s="134"/>
      <c r="D1497" s="86" t="s">
        <v>9</v>
      </c>
      <c r="E1497" s="102">
        <v>0</v>
      </c>
      <c r="F1497" s="102">
        <v>0</v>
      </c>
      <c r="G1497" s="102">
        <v>0</v>
      </c>
      <c r="H1497" s="102">
        <v>0</v>
      </c>
      <c r="I1497" s="102">
        <v>0</v>
      </c>
      <c r="J1497" s="99">
        <f t="shared" si="403"/>
        <v>0</v>
      </c>
      <c r="K1497" s="53"/>
      <c r="L1497" s="57"/>
      <c r="M1497" s="57"/>
      <c r="N1497" s="57"/>
      <c r="O1497" s="57"/>
      <c r="P1497" s="57"/>
    </row>
    <row r="1498" spans="1:16" ht="15.75" customHeight="1" outlineLevel="2" x14ac:dyDescent="0.25">
      <c r="A1498" s="132" t="s">
        <v>340</v>
      </c>
      <c r="B1498" s="132" t="s">
        <v>339</v>
      </c>
      <c r="C1498" s="143" t="s">
        <v>220</v>
      </c>
      <c r="D1498" s="86" t="s">
        <v>6</v>
      </c>
      <c r="E1498" s="102">
        <f t="shared" ref="E1498:I1498" si="404">SUM(E1499:E1502)</f>
        <v>0</v>
      </c>
      <c r="F1498" s="102">
        <f>SUM(F1499:F1502)</f>
        <v>18000</v>
      </c>
      <c r="G1498" s="102">
        <f t="shared" si="404"/>
        <v>0</v>
      </c>
      <c r="H1498" s="102">
        <f t="shared" si="404"/>
        <v>0</v>
      </c>
      <c r="I1498" s="102">
        <f t="shared" si="404"/>
        <v>0</v>
      </c>
      <c r="J1498" s="102">
        <f>SUM(J1499:J1502)</f>
        <v>18000</v>
      </c>
      <c r="K1498" s="53"/>
      <c r="L1498" s="57"/>
      <c r="M1498" s="57"/>
      <c r="N1498" s="57"/>
      <c r="O1498" s="57"/>
      <c r="P1498" s="57"/>
    </row>
    <row r="1499" spans="1:16" ht="15.75" outlineLevel="2" x14ac:dyDescent="0.25">
      <c r="A1499" s="133"/>
      <c r="B1499" s="133"/>
      <c r="C1499" s="144"/>
      <c r="D1499" s="86" t="s">
        <v>180</v>
      </c>
      <c r="E1499" s="102">
        <v>0</v>
      </c>
      <c r="F1499" s="102">
        <v>180</v>
      </c>
      <c r="G1499" s="102">
        <v>0</v>
      </c>
      <c r="H1499" s="102">
        <v>0</v>
      </c>
      <c r="I1499" s="102">
        <v>0</v>
      </c>
      <c r="J1499" s="99">
        <f>F1499+G1499+H1499+I1499</f>
        <v>180</v>
      </c>
      <c r="K1499" s="53"/>
      <c r="L1499" s="57"/>
      <c r="M1499" s="57"/>
      <c r="N1499" s="57"/>
      <c r="O1499" s="57"/>
      <c r="P1499" s="57"/>
    </row>
    <row r="1500" spans="1:16" ht="15.75" outlineLevel="2" x14ac:dyDescent="0.25">
      <c r="A1500" s="133"/>
      <c r="B1500" s="133"/>
      <c r="C1500" s="144"/>
      <c r="D1500" s="86" t="s">
        <v>7</v>
      </c>
      <c r="E1500" s="102">
        <v>0</v>
      </c>
      <c r="F1500" s="102">
        <v>0</v>
      </c>
      <c r="G1500" s="102">
        <v>0</v>
      </c>
      <c r="H1500" s="102">
        <v>0</v>
      </c>
      <c r="I1500" s="102">
        <v>0</v>
      </c>
      <c r="J1500" s="99">
        <f t="shared" ref="J1500:J1502" si="405">F1500+G1500+H1500+I1500</f>
        <v>0</v>
      </c>
      <c r="K1500" s="53"/>
      <c r="L1500" s="57"/>
      <c r="M1500" s="57"/>
      <c r="N1500" s="57"/>
      <c r="O1500" s="57"/>
      <c r="P1500" s="57"/>
    </row>
    <row r="1501" spans="1:16" ht="15.75" outlineLevel="2" x14ac:dyDescent="0.25">
      <c r="A1501" s="133"/>
      <c r="B1501" s="133"/>
      <c r="C1501" s="144"/>
      <c r="D1501" s="86" t="s">
        <v>8</v>
      </c>
      <c r="E1501" s="102">
        <v>0</v>
      </c>
      <c r="F1501" s="102">
        <v>17820</v>
      </c>
      <c r="G1501" s="102">
        <v>0</v>
      </c>
      <c r="H1501" s="102">
        <v>0</v>
      </c>
      <c r="I1501" s="102">
        <v>0</v>
      </c>
      <c r="J1501" s="99">
        <f t="shared" si="405"/>
        <v>17820</v>
      </c>
      <c r="K1501" s="53"/>
      <c r="L1501" s="57"/>
      <c r="M1501" s="57"/>
      <c r="N1501" s="57"/>
      <c r="O1501" s="57"/>
      <c r="P1501" s="57"/>
    </row>
    <row r="1502" spans="1:16" ht="15.75" outlineLevel="2" x14ac:dyDescent="0.25">
      <c r="A1502" s="133"/>
      <c r="B1502" s="134"/>
      <c r="C1502" s="145"/>
      <c r="D1502" s="86" t="s">
        <v>9</v>
      </c>
      <c r="E1502" s="102">
        <v>0</v>
      </c>
      <c r="F1502" s="102">
        <v>0</v>
      </c>
      <c r="G1502" s="102">
        <v>0</v>
      </c>
      <c r="H1502" s="102">
        <v>0</v>
      </c>
      <c r="I1502" s="102">
        <v>0</v>
      </c>
      <c r="J1502" s="99">
        <f t="shared" si="405"/>
        <v>0</v>
      </c>
      <c r="K1502" s="53"/>
      <c r="L1502" s="57"/>
      <c r="M1502" s="57"/>
      <c r="N1502" s="57"/>
      <c r="O1502" s="57"/>
      <c r="P1502" s="57"/>
    </row>
    <row r="1503" spans="1:16" ht="15.75" outlineLevel="2" x14ac:dyDescent="0.25">
      <c r="A1503" s="167" t="s">
        <v>55</v>
      </c>
      <c r="B1503" s="167"/>
      <c r="C1503" s="156" t="s">
        <v>280</v>
      </c>
      <c r="D1503" s="108" t="s">
        <v>6</v>
      </c>
      <c r="E1503" s="109">
        <f>SUM(E1504:E1507)</f>
        <v>111537.31324999999</v>
      </c>
      <c r="F1503" s="109">
        <f>SUM(F1504:F1507)</f>
        <v>251049.44819</v>
      </c>
      <c r="G1503" s="109">
        <f>SUM(G1504:G1507)</f>
        <v>28077.98674</v>
      </c>
      <c r="H1503" s="109">
        <f>SUM(H1504:H1507)</f>
        <v>25106.632570000002</v>
      </c>
      <c r="I1503" s="109">
        <f>SUM(I1504:I1507)</f>
        <v>0</v>
      </c>
      <c r="J1503" s="110">
        <f t="shared" ref="J1503:J1587" si="406">E1503+F1503+G1503+H1503+I1503</f>
        <v>415771.38075000001</v>
      </c>
      <c r="K1503" s="57"/>
      <c r="L1503" s="57"/>
      <c r="M1503" s="57"/>
      <c r="N1503" s="57"/>
      <c r="O1503" s="57"/>
      <c r="P1503" s="57"/>
    </row>
    <row r="1504" spans="1:16" ht="15.75" outlineLevel="2" x14ac:dyDescent="0.25">
      <c r="A1504" s="167"/>
      <c r="B1504" s="167"/>
      <c r="C1504" s="156"/>
      <c r="D1504" s="96" t="s">
        <v>180</v>
      </c>
      <c r="E1504" s="109">
        <f t="shared" ref="E1504:F1507" si="407">E934+E769</f>
        <v>5561.9132500000005</v>
      </c>
      <c r="F1504" s="109">
        <f t="shared" si="407"/>
        <v>13534.220040000002</v>
      </c>
      <c r="G1504" s="109">
        <f>G934+G769+G1499</f>
        <v>2091.4867399999998</v>
      </c>
      <c r="H1504" s="109">
        <f>H934+H769</f>
        <v>1972.63257</v>
      </c>
      <c r="I1504" s="109">
        <f>I934+I769+I1499</f>
        <v>0</v>
      </c>
      <c r="J1504" s="109">
        <f>J934+J769</f>
        <v>23160.2526</v>
      </c>
      <c r="K1504" s="57"/>
      <c r="L1504" s="57"/>
      <c r="M1504" s="57"/>
      <c r="N1504" s="57"/>
      <c r="O1504" s="57"/>
      <c r="P1504" s="57"/>
    </row>
    <row r="1505" spans="1:16" ht="15.75" outlineLevel="2" x14ac:dyDescent="0.25">
      <c r="A1505" s="167"/>
      <c r="B1505" s="167"/>
      <c r="C1505" s="156"/>
      <c r="D1505" s="108" t="s">
        <v>7</v>
      </c>
      <c r="E1505" s="109">
        <f t="shared" si="407"/>
        <v>0</v>
      </c>
      <c r="F1505" s="109">
        <f t="shared" si="407"/>
        <v>0</v>
      </c>
      <c r="G1505" s="109">
        <f>G935+G770</f>
        <v>0</v>
      </c>
      <c r="H1505" s="109">
        <f>H935+H770</f>
        <v>0</v>
      </c>
      <c r="I1505" s="109">
        <f>I935+I770</f>
        <v>0</v>
      </c>
      <c r="J1505" s="110">
        <f t="shared" si="406"/>
        <v>0</v>
      </c>
      <c r="K1505" s="57"/>
      <c r="L1505" s="57"/>
      <c r="M1505" s="57"/>
      <c r="N1505" s="57"/>
      <c r="O1505" s="57"/>
      <c r="P1505" s="57"/>
    </row>
    <row r="1506" spans="1:16" ht="15.75" outlineLevel="2" x14ac:dyDescent="0.25">
      <c r="A1506" s="167"/>
      <c r="B1506" s="167"/>
      <c r="C1506" s="156"/>
      <c r="D1506" s="108" t="s">
        <v>8</v>
      </c>
      <c r="E1506" s="109">
        <f t="shared" si="407"/>
        <v>105975.4</v>
      </c>
      <c r="F1506" s="109">
        <f t="shared" si="407"/>
        <v>237515.22814999998</v>
      </c>
      <c r="G1506" s="109">
        <f>G936+G771+G1501</f>
        <v>25986.5</v>
      </c>
      <c r="H1506" s="109">
        <f>H936+H771</f>
        <v>23134</v>
      </c>
      <c r="I1506" s="109">
        <f>I936+I771+I1501</f>
        <v>0</v>
      </c>
      <c r="J1506" s="110">
        <f t="shared" si="406"/>
        <v>392611.12815</v>
      </c>
      <c r="K1506" s="57"/>
      <c r="L1506" s="57"/>
      <c r="M1506" s="57"/>
      <c r="N1506" s="57"/>
      <c r="O1506" s="57"/>
      <c r="P1506" s="57"/>
    </row>
    <row r="1507" spans="1:16" ht="15.75" outlineLevel="2" x14ac:dyDescent="0.25">
      <c r="A1507" s="167"/>
      <c r="B1507" s="167"/>
      <c r="C1507" s="156"/>
      <c r="D1507" s="108" t="s">
        <v>9</v>
      </c>
      <c r="E1507" s="109">
        <f t="shared" si="407"/>
        <v>0</v>
      </c>
      <c r="F1507" s="109">
        <f t="shared" si="407"/>
        <v>0</v>
      </c>
      <c r="G1507" s="109">
        <f>G937+G772</f>
        <v>0</v>
      </c>
      <c r="H1507" s="109">
        <f>H937+H772</f>
        <v>0</v>
      </c>
      <c r="I1507" s="109">
        <f>I937+I772</f>
        <v>0</v>
      </c>
      <c r="J1507" s="110">
        <f t="shared" si="406"/>
        <v>0</v>
      </c>
      <c r="K1507" s="57"/>
      <c r="L1507" s="57"/>
      <c r="M1507" s="57"/>
      <c r="N1507" s="57"/>
      <c r="O1507" s="57"/>
      <c r="P1507" s="57"/>
    </row>
    <row r="1508" spans="1:16" ht="15.75" customHeight="1" outlineLevel="2" x14ac:dyDescent="0.25">
      <c r="A1508" s="167"/>
      <c r="B1508" s="167"/>
      <c r="C1508" s="156" t="s">
        <v>282</v>
      </c>
      <c r="D1508" s="108" t="s">
        <v>6</v>
      </c>
      <c r="E1508" s="109">
        <f>SUM(E1509:E1512)</f>
        <v>699.59788000000003</v>
      </c>
      <c r="F1508" s="109">
        <f>SUM(F1509:F1512)</f>
        <v>1491.7301199999999</v>
      </c>
      <c r="G1508" s="109">
        <f>SUM(G1509:G1512)</f>
        <v>1513.63112</v>
      </c>
      <c r="H1508" s="109">
        <f>SUM(H1509:H1512)</f>
        <v>1513.63112</v>
      </c>
      <c r="I1508" s="109">
        <f>SUM(I1509:I1512)</f>
        <v>0</v>
      </c>
      <c r="J1508" s="110">
        <f t="shared" si="406"/>
        <v>5218.5902399999995</v>
      </c>
      <c r="K1508" s="57"/>
      <c r="L1508" s="57"/>
      <c r="M1508" s="57"/>
      <c r="N1508" s="57"/>
      <c r="O1508" s="57"/>
      <c r="P1508" s="57"/>
    </row>
    <row r="1509" spans="1:16" ht="15.75" outlineLevel="2" x14ac:dyDescent="0.25">
      <c r="A1509" s="167"/>
      <c r="B1509" s="167"/>
      <c r="C1509" s="156"/>
      <c r="D1509" s="96" t="s">
        <v>180</v>
      </c>
      <c r="E1509" s="109">
        <f t="shared" ref="E1509:I1512" si="408">E939+E774+E1089</f>
        <v>699.59788000000003</v>
      </c>
      <c r="F1509" s="109">
        <f t="shared" si="408"/>
        <v>1491.7301199999999</v>
      </c>
      <c r="G1509" s="109">
        <f t="shared" si="408"/>
        <v>1513.63112</v>
      </c>
      <c r="H1509" s="109">
        <f t="shared" si="408"/>
        <v>1513.63112</v>
      </c>
      <c r="I1509" s="109">
        <f t="shared" si="408"/>
        <v>0</v>
      </c>
      <c r="J1509" s="110">
        <f t="shared" si="406"/>
        <v>5218.5902399999995</v>
      </c>
      <c r="K1509" s="57"/>
      <c r="L1509" s="57"/>
      <c r="M1509" s="57"/>
      <c r="N1509" s="57"/>
      <c r="O1509" s="57"/>
      <c r="P1509" s="57"/>
    </row>
    <row r="1510" spans="1:16" ht="15.75" outlineLevel="2" x14ac:dyDescent="0.25">
      <c r="A1510" s="167"/>
      <c r="B1510" s="167"/>
      <c r="C1510" s="156"/>
      <c r="D1510" s="108" t="s">
        <v>7</v>
      </c>
      <c r="E1510" s="109">
        <f t="shared" si="408"/>
        <v>0</v>
      </c>
      <c r="F1510" s="109">
        <f t="shared" si="408"/>
        <v>0</v>
      </c>
      <c r="G1510" s="109">
        <f t="shared" si="408"/>
        <v>0</v>
      </c>
      <c r="H1510" s="109">
        <f t="shared" si="408"/>
        <v>0</v>
      </c>
      <c r="I1510" s="109">
        <f t="shared" si="408"/>
        <v>0</v>
      </c>
      <c r="J1510" s="110">
        <f t="shared" si="406"/>
        <v>0</v>
      </c>
      <c r="K1510" s="57"/>
      <c r="L1510" s="57"/>
      <c r="M1510" s="57"/>
      <c r="N1510" s="57"/>
      <c r="O1510" s="57"/>
      <c r="P1510" s="57"/>
    </row>
    <row r="1511" spans="1:16" ht="15.75" outlineLevel="2" x14ac:dyDescent="0.25">
      <c r="A1511" s="167"/>
      <c r="B1511" s="167"/>
      <c r="C1511" s="156"/>
      <c r="D1511" s="108" t="s">
        <v>8</v>
      </c>
      <c r="E1511" s="109">
        <f t="shared" si="408"/>
        <v>0</v>
      </c>
      <c r="F1511" s="109">
        <f t="shared" si="408"/>
        <v>0</v>
      </c>
      <c r="G1511" s="109">
        <f t="shared" si="408"/>
        <v>0</v>
      </c>
      <c r="H1511" s="109">
        <f t="shared" si="408"/>
        <v>0</v>
      </c>
      <c r="I1511" s="109">
        <f t="shared" si="408"/>
        <v>0</v>
      </c>
      <c r="J1511" s="110">
        <f t="shared" si="406"/>
        <v>0</v>
      </c>
      <c r="K1511" s="57"/>
      <c r="L1511" s="57"/>
      <c r="M1511" s="57"/>
      <c r="N1511" s="57"/>
      <c r="O1511" s="57"/>
      <c r="P1511" s="57"/>
    </row>
    <row r="1512" spans="1:16" ht="15.75" outlineLevel="2" x14ac:dyDescent="0.25">
      <c r="A1512" s="167"/>
      <c r="B1512" s="167"/>
      <c r="C1512" s="156"/>
      <c r="D1512" s="108" t="s">
        <v>9</v>
      </c>
      <c r="E1512" s="109">
        <f t="shared" si="408"/>
        <v>0</v>
      </c>
      <c r="F1512" s="109">
        <f t="shared" si="408"/>
        <v>0</v>
      </c>
      <c r="G1512" s="109">
        <f t="shared" si="408"/>
        <v>0</v>
      </c>
      <c r="H1512" s="109">
        <f t="shared" si="408"/>
        <v>0</v>
      </c>
      <c r="I1512" s="109">
        <f t="shared" si="408"/>
        <v>0</v>
      </c>
      <c r="J1512" s="110">
        <f t="shared" si="406"/>
        <v>0</v>
      </c>
      <c r="K1512" s="57"/>
      <c r="L1512" s="57"/>
      <c r="M1512" s="57"/>
      <c r="N1512" s="57"/>
      <c r="O1512" s="57"/>
      <c r="P1512" s="57"/>
    </row>
    <row r="1513" spans="1:16" ht="15.75" outlineLevel="2" x14ac:dyDescent="0.25">
      <c r="A1513" s="167"/>
      <c r="B1513" s="167"/>
      <c r="C1513" s="156" t="s">
        <v>201</v>
      </c>
      <c r="D1513" s="108" t="s">
        <v>6</v>
      </c>
      <c r="E1513" s="109">
        <f>SUM(E1514:E1517)</f>
        <v>15161.11958</v>
      </c>
      <c r="F1513" s="109">
        <f>SUM(F1514:F1517)</f>
        <v>448677.36736000003</v>
      </c>
      <c r="G1513" s="109">
        <f>SUM(G1514:G1517)</f>
        <v>0</v>
      </c>
      <c r="H1513" s="109">
        <f>SUM(H1514:H1517)</f>
        <v>0</v>
      </c>
      <c r="I1513" s="109">
        <f>SUM(I1514:I1517)</f>
        <v>0</v>
      </c>
      <c r="J1513" s="110">
        <f t="shared" si="406"/>
        <v>463838.48694000003</v>
      </c>
      <c r="K1513" s="57"/>
      <c r="L1513" s="57"/>
      <c r="M1513" s="57"/>
      <c r="N1513" s="57"/>
      <c r="O1513" s="57"/>
      <c r="P1513" s="57"/>
    </row>
    <row r="1514" spans="1:16" ht="15.75" outlineLevel="2" x14ac:dyDescent="0.25">
      <c r="A1514" s="167"/>
      <c r="B1514" s="167"/>
      <c r="C1514" s="156"/>
      <c r="D1514" s="96" t="s">
        <v>180</v>
      </c>
      <c r="E1514" s="109">
        <f>E764+E944</f>
        <v>15161.11958</v>
      </c>
      <c r="F1514" s="109">
        <f>F764+F944+F1479</f>
        <v>11118.167359999999</v>
      </c>
      <c r="G1514" s="109">
        <f t="shared" ref="G1514:I1517" si="409">G764+G944</f>
        <v>0</v>
      </c>
      <c r="H1514" s="109">
        <f t="shared" si="409"/>
        <v>0</v>
      </c>
      <c r="I1514" s="109">
        <f t="shared" si="409"/>
        <v>0</v>
      </c>
      <c r="J1514" s="110">
        <f t="shared" si="406"/>
        <v>26279.286939999998</v>
      </c>
      <c r="K1514" s="57"/>
      <c r="L1514" s="57"/>
      <c r="M1514" s="57"/>
      <c r="N1514" s="57"/>
      <c r="O1514" s="57"/>
      <c r="P1514" s="57"/>
    </row>
    <row r="1515" spans="1:16" ht="15.75" outlineLevel="2" x14ac:dyDescent="0.25">
      <c r="A1515" s="167"/>
      <c r="B1515" s="167"/>
      <c r="C1515" s="156"/>
      <c r="D1515" s="108" t="s">
        <v>7</v>
      </c>
      <c r="E1515" s="109">
        <f>E765+E945</f>
        <v>0</v>
      </c>
      <c r="F1515" s="109">
        <f>F765+F945+F1480</f>
        <v>0</v>
      </c>
      <c r="G1515" s="109">
        <f t="shared" si="409"/>
        <v>0</v>
      </c>
      <c r="H1515" s="109">
        <f t="shared" si="409"/>
        <v>0</v>
      </c>
      <c r="I1515" s="109">
        <f t="shared" si="409"/>
        <v>0</v>
      </c>
      <c r="J1515" s="110">
        <f t="shared" si="406"/>
        <v>0</v>
      </c>
      <c r="K1515" s="57"/>
      <c r="L1515" s="57"/>
      <c r="M1515" s="57"/>
      <c r="N1515" s="57"/>
      <c r="O1515" s="57"/>
      <c r="P1515" s="57"/>
    </row>
    <row r="1516" spans="1:16" ht="15.75" outlineLevel="2" x14ac:dyDescent="0.25">
      <c r="A1516" s="167"/>
      <c r="B1516" s="167"/>
      <c r="C1516" s="156"/>
      <c r="D1516" s="108" t="s">
        <v>8</v>
      </c>
      <c r="E1516" s="109">
        <f>E766+E946</f>
        <v>0</v>
      </c>
      <c r="F1516" s="109">
        <f>F766+F946+F1481</f>
        <v>437559.2</v>
      </c>
      <c r="G1516" s="109">
        <f t="shared" si="409"/>
        <v>0</v>
      </c>
      <c r="H1516" s="109">
        <f t="shared" si="409"/>
        <v>0</v>
      </c>
      <c r="I1516" s="109">
        <f t="shared" si="409"/>
        <v>0</v>
      </c>
      <c r="J1516" s="110">
        <f t="shared" si="406"/>
        <v>437559.2</v>
      </c>
      <c r="K1516" s="57"/>
      <c r="L1516" s="57"/>
      <c r="M1516" s="57"/>
      <c r="N1516" s="57"/>
      <c r="O1516" s="57"/>
      <c r="P1516" s="57"/>
    </row>
    <row r="1517" spans="1:16" ht="15.75" outlineLevel="2" x14ac:dyDescent="0.25">
      <c r="A1517" s="167"/>
      <c r="B1517" s="167"/>
      <c r="C1517" s="156"/>
      <c r="D1517" s="108" t="s">
        <v>9</v>
      </c>
      <c r="E1517" s="109">
        <f>E767+E947</f>
        <v>0</v>
      </c>
      <c r="F1517" s="109">
        <f>F767+F947+F1482</f>
        <v>0</v>
      </c>
      <c r="G1517" s="109">
        <f t="shared" si="409"/>
        <v>0</v>
      </c>
      <c r="H1517" s="109">
        <f t="shared" si="409"/>
        <v>0</v>
      </c>
      <c r="I1517" s="109">
        <f t="shared" si="409"/>
        <v>0</v>
      </c>
      <c r="J1517" s="110">
        <f t="shared" si="406"/>
        <v>0</v>
      </c>
      <c r="K1517" s="57"/>
      <c r="L1517" s="57"/>
      <c r="M1517" s="57"/>
      <c r="N1517" s="57"/>
      <c r="O1517" s="57"/>
      <c r="P1517" s="57"/>
    </row>
    <row r="1518" spans="1:16" s="2" customFormat="1" ht="15.75" x14ac:dyDescent="0.25">
      <c r="A1518" s="167"/>
      <c r="B1518" s="167"/>
      <c r="C1518" s="157" t="s">
        <v>220</v>
      </c>
      <c r="D1518" s="108" t="s">
        <v>6</v>
      </c>
      <c r="E1518" s="109">
        <f>SUM(E1519:E1522)</f>
        <v>43689.253689999998</v>
      </c>
      <c r="F1518" s="109">
        <f>SUM(F1519:F1522)</f>
        <v>71272.418000000005</v>
      </c>
      <c r="G1518" s="109">
        <f>SUM(G1519:G1522)</f>
        <v>55557.572159999996</v>
      </c>
      <c r="H1518" s="109">
        <f>SUM(H1519:H1522)</f>
        <v>55557.572159999996</v>
      </c>
      <c r="I1518" s="109">
        <f>SUM(I1519:I1522)</f>
        <v>0</v>
      </c>
      <c r="J1518" s="110">
        <f t="shared" si="406"/>
        <v>226076.81601000001</v>
      </c>
      <c r="K1518" s="49"/>
      <c r="L1518" s="49"/>
      <c r="M1518" s="49"/>
      <c r="N1518" s="49"/>
      <c r="O1518" s="49"/>
      <c r="P1518" s="49"/>
    </row>
    <row r="1519" spans="1:16" s="2" customFormat="1" ht="15.75" x14ac:dyDescent="0.25">
      <c r="A1519" s="167"/>
      <c r="B1519" s="167"/>
      <c r="C1519" s="158"/>
      <c r="D1519" s="96" t="s">
        <v>180</v>
      </c>
      <c r="E1519" s="109">
        <f t="shared" ref="E1519:G1520" si="410">E1464+E779+E1474+E949</f>
        <v>43689.253689999998</v>
      </c>
      <c r="F1519" s="109">
        <f t="shared" si="410"/>
        <v>53452.418000000005</v>
      </c>
      <c r="G1519" s="109">
        <f t="shared" si="410"/>
        <v>55557.572159999996</v>
      </c>
      <c r="H1519" s="109">
        <f>H1464+H779+H1474+H949+H1499</f>
        <v>55557.572159999996</v>
      </c>
      <c r="I1519" s="109">
        <f>I1464+I779+I1474+I949</f>
        <v>0</v>
      </c>
      <c r="J1519" s="110">
        <f t="shared" si="406"/>
        <v>208256.81601000001</v>
      </c>
      <c r="K1519" s="49"/>
      <c r="L1519" s="49"/>
      <c r="M1519" s="49"/>
      <c r="N1519" s="49"/>
      <c r="O1519" s="49"/>
      <c r="P1519" s="49"/>
    </row>
    <row r="1520" spans="1:16" s="2" customFormat="1" ht="15.75" x14ac:dyDescent="0.25">
      <c r="A1520" s="167"/>
      <c r="B1520" s="167"/>
      <c r="C1520" s="158"/>
      <c r="D1520" s="108" t="s">
        <v>7</v>
      </c>
      <c r="E1520" s="109">
        <f t="shared" si="410"/>
        <v>0</v>
      </c>
      <c r="F1520" s="109">
        <f t="shared" si="410"/>
        <v>0</v>
      </c>
      <c r="G1520" s="109">
        <f t="shared" si="410"/>
        <v>0</v>
      </c>
      <c r="H1520" s="109">
        <f>H1465+H780+H1475+H950</f>
        <v>0</v>
      </c>
      <c r="I1520" s="109">
        <f>I1465+I780+I1475+I950</f>
        <v>0</v>
      </c>
      <c r="J1520" s="110">
        <f t="shared" si="406"/>
        <v>0</v>
      </c>
      <c r="K1520" s="49"/>
      <c r="L1520" s="49"/>
      <c r="M1520" s="49"/>
      <c r="N1520" s="49"/>
      <c r="O1520" s="49"/>
      <c r="P1520" s="49"/>
    </row>
    <row r="1521" spans="1:16" s="2" customFormat="1" ht="15.75" x14ac:dyDescent="0.25">
      <c r="A1521" s="167"/>
      <c r="B1521" s="167"/>
      <c r="C1521" s="158"/>
      <c r="D1521" s="108" t="s">
        <v>8</v>
      </c>
      <c r="E1521" s="109">
        <f>E1466+E781+E1476+E951</f>
        <v>0</v>
      </c>
      <c r="F1521" s="109">
        <f>F1501</f>
        <v>17820</v>
      </c>
      <c r="G1521" s="109">
        <f>G1466+G781+G1476+G951</f>
        <v>0</v>
      </c>
      <c r="H1521" s="109">
        <f>H1466+H781+H1476+H951</f>
        <v>0</v>
      </c>
      <c r="I1521" s="109">
        <f>I1466+I781+I1476+I951</f>
        <v>0</v>
      </c>
      <c r="J1521" s="110">
        <f t="shared" si="406"/>
        <v>17820</v>
      </c>
      <c r="K1521" s="49"/>
      <c r="L1521" s="49"/>
      <c r="M1521" s="49"/>
      <c r="N1521" s="49"/>
      <c r="O1521" s="49"/>
      <c r="P1521" s="49"/>
    </row>
    <row r="1522" spans="1:16" s="2" customFormat="1" ht="15.75" x14ac:dyDescent="0.25">
      <c r="A1522" s="167"/>
      <c r="B1522" s="167"/>
      <c r="C1522" s="159"/>
      <c r="D1522" s="108" t="s">
        <v>9</v>
      </c>
      <c r="E1522" s="109">
        <f>E1467+E782+E1477+E952</f>
        <v>0</v>
      </c>
      <c r="F1522" s="109">
        <f>F1467+F782+F1477+F952</f>
        <v>0</v>
      </c>
      <c r="G1522" s="109">
        <f>G1467+G782+G1477+G952</f>
        <v>0</v>
      </c>
      <c r="H1522" s="109">
        <f>H1467+H782+H1477+H952</f>
        <v>0</v>
      </c>
      <c r="I1522" s="109">
        <f>I1467+I782+I1477+I952</f>
        <v>0</v>
      </c>
      <c r="J1522" s="110">
        <f t="shared" si="406"/>
        <v>0</v>
      </c>
      <c r="K1522" s="49"/>
      <c r="L1522" s="49"/>
      <c r="M1522" s="49"/>
      <c r="N1522" s="49"/>
      <c r="O1522" s="49"/>
      <c r="P1522" s="49"/>
    </row>
    <row r="1523" spans="1:16" s="2" customFormat="1" ht="15.75" x14ac:dyDescent="0.25">
      <c r="A1523" s="167"/>
      <c r="B1523" s="167"/>
      <c r="C1523" s="156" t="s">
        <v>50</v>
      </c>
      <c r="D1523" s="108" t="s">
        <v>6</v>
      </c>
      <c r="E1523" s="109">
        <f>SUM(E1524:E1527)</f>
        <v>0</v>
      </c>
      <c r="F1523" s="109">
        <f>SUM(F1524:F1527)</f>
        <v>0</v>
      </c>
      <c r="G1523" s="109">
        <f>SUM(G1524:G1527)</f>
        <v>0</v>
      </c>
      <c r="H1523" s="109">
        <f>SUM(H1524:H1527)</f>
        <v>0</v>
      </c>
      <c r="I1523" s="109">
        <f>SUM(I1524:I1527)</f>
        <v>0</v>
      </c>
      <c r="J1523" s="110">
        <f t="shared" si="406"/>
        <v>0</v>
      </c>
      <c r="K1523" s="49"/>
      <c r="L1523" s="49"/>
      <c r="M1523" s="49"/>
      <c r="N1523" s="49"/>
      <c r="O1523" s="49"/>
      <c r="P1523" s="49"/>
    </row>
    <row r="1524" spans="1:16" s="2" customFormat="1" ht="15.75" x14ac:dyDescent="0.25">
      <c r="A1524" s="167"/>
      <c r="B1524" s="167"/>
      <c r="C1524" s="156"/>
      <c r="D1524" s="96" t="s">
        <v>180</v>
      </c>
      <c r="E1524" s="109">
        <f>E1309+E1384</f>
        <v>0</v>
      </c>
      <c r="F1524" s="109">
        <f>F1309+F1384</f>
        <v>0</v>
      </c>
      <c r="G1524" s="109">
        <f>G1309+G1384</f>
        <v>0</v>
      </c>
      <c r="H1524" s="109">
        <f>H1309+H1384</f>
        <v>0</v>
      </c>
      <c r="I1524" s="109">
        <f>I1309+I1384</f>
        <v>0</v>
      </c>
      <c r="J1524" s="110">
        <f t="shared" si="406"/>
        <v>0</v>
      </c>
      <c r="K1524" s="49"/>
      <c r="L1524" s="49"/>
      <c r="M1524" s="49"/>
      <c r="N1524" s="49"/>
      <c r="O1524" s="49"/>
      <c r="P1524" s="49"/>
    </row>
    <row r="1525" spans="1:16" s="2" customFormat="1" ht="15.75" x14ac:dyDescent="0.25">
      <c r="A1525" s="167"/>
      <c r="B1525" s="167"/>
      <c r="C1525" s="156"/>
      <c r="D1525" s="108" t="s">
        <v>7</v>
      </c>
      <c r="E1525" s="109">
        <f t="shared" ref="E1525:I1527" si="411">E1310+E1385</f>
        <v>0</v>
      </c>
      <c r="F1525" s="109">
        <f t="shared" si="411"/>
        <v>0</v>
      </c>
      <c r="G1525" s="109">
        <f t="shared" si="411"/>
        <v>0</v>
      </c>
      <c r="H1525" s="109">
        <f t="shared" si="411"/>
        <v>0</v>
      </c>
      <c r="I1525" s="109">
        <f t="shared" si="411"/>
        <v>0</v>
      </c>
      <c r="J1525" s="110">
        <f t="shared" si="406"/>
        <v>0</v>
      </c>
      <c r="K1525" s="49"/>
      <c r="L1525" s="49"/>
      <c r="M1525" s="49"/>
      <c r="N1525" s="49"/>
      <c r="O1525" s="49"/>
      <c r="P1525" s="49"/>
    </row>
    <row r="1526" spans="1:16" s="2" customFormat="1" ht="15.75" x14ac:dyDescent="0.25">
      <c r="A1526" s="167"/>
      <c r="B1526" s="167"/>
      <c r="C1526" s="156"/>
      <c r="D1526" s="108" t="s">
        <v>8</v>
      </c>
      <c r="E1526" s="109">
        <f t="shared" si="411"/>
        <v>0</v>
      </c>
      <c r="F1526" s="109">
        <f t="shared" si="411"/>
        <v>0</v>
      </c>
      <c r="G1526" s="109">
        <f t="shared" si="411"/>
        <v>0</v>
      </c>
      <c r="H1526" s="109">
        <f t="shared" si="411"/>
        <v>0</v>
      </c>
      <c r="I1526" s="109">
        <f t="shared" si="411"/>
        <v>0</v>
      </c>
      <c r="J1526" s="110">
        <f t="shared" si="406"/>
        <v>0</v>
      </c>
      <c r="K1526" s="49"/>
      <c r="L1526" s="49"/>
      <c r="M1526" s="49"/>
      <c r="N1526" s="49"/>
      <c r="O1526" s="49"/>
      <c r="P1526" s="49"/>
    </row>
    <row r="1527" spans="1:16" s="2" customFormat="1" ht="15.75" x14ac:dyDescent="0.25">
      <c r="A1527" s="167"/>
      <c r="B1527" s="167"/>
      <c r="C1527" s="156"/>
      <c r="D1527" s="108" t="s">
        <v>9</v>
      </c>
      <c r="E1527" s="109">
        <f t="shared" si="411"/>
        <v>0</v>
      </c>
      <c r="F1527" s="109">
        <f t="shared" si="411"/>
        <v>0</v>
      </c>
      <c r="G1527" s="109">
        <f t="shared" si="411"/>
        <v>0</v>
      </c>
      <c r="H1527" s="109">
        <f t="shared" si="411"/>
        <v>0</v>
      </c>
      <c r="I1527" s="109">
        <f t="shared" si="411"/>
        <v>0</v>
      </c>
      <c r="J1527" s="110">
        <f t="shared" si="406"/>
        <v>0</v>
      </c>
      <c r="K1527" s="49"/>
      <c r="L1527" s="49"/>
      <c r="M1527" s="49"/>
      <c r="N1527" s="49"/>
      <c r="O1527" s="49"/>
      <c r="P1527" s="49"/>
    </row>
    <row r="1528" spans="1:16" s="2" customFormat="1" ht="15.75" x14ac:dyDescent="0.25">
      <c r="A1528" s="167"/>
      <c r="B1528" s="167"/>
      <c r="C1528" s="157" t="s">
        <v>161</v>
      </c>
      <c r="D1528" s="108" t="s">
        <v>6</v>
      </c>
      <c r="E1528" s="109">
        <f>SUM(E1529:E1532)</f>
        <v>196.47966</v>
      </c>
      <c r="F1528" s="109">
        <f>SUM(F1529:F1532)</f>
        <v>0</v>
      </c>
      <c r="G1528" s="109">
        <f>SUM(G1529:G1532)</f>
        <v>0</v>
      </c>
      <c r="H1528" s="109">
        <f>SUM(H1529:H1532)</f>
        <v>0</v>
      </c>
      <c r="I1528" s="109">
        <f>SUM(I1529:I1532)</f>
        <v>0</v>
      </c>
      <c r="J1528" s="110">
        <f t="shared" si="406"/>
        <v>196.47966</v>
      </c>
      <c r="K1528" s="49"/>
      <c r="L1528" s="49"/>
      <c r="M1528" s="49"/>
      <c r="N1528" s="49"/>
      <c r="O1528" s="49"/>
      <c r="P1528" s="49"/>
    </row>
    <row r="1529" spans="1:16" s="2" customFormat="1" ht="15.75" x14ac:dyDescent="0.25">
      <c r="A1529" s="167"/>
      <c r="B1529" s="167"/>
      <c r="C1529" s="158"/>
      <c r="D1529" s="96" t="s">
        <v>180</v>
      </c>
      <c r="E1529" s="109">
        <f t="shared" ref="E1529:I1531" si="412">E784</f>
        <v>196.47966</v>
      </c>
      <c r="F1529" s="109">
        <f t="shared" si="412"/>
        <v>0</v>
      </c>
      <c r="G1529" s="109">
        <f t="shared" si="412"/>
        <v>0</v>
      </c>
      <c r="H1529" s="109">
        <f t="shared" si="412"/>
        <v>0</v>
      </c>
      <c r="I1529" s="109">
        <f t="shared" si="412"/>
        <v>0</v>
      </c>
      <c r="J1529" s="110">
        <f t="shared" si="406"/>
        <v>196.47966</v>
      </c>
      <c r="K1529" s="49"/>
      <c r="L1529" s="49"/>
      <c r="M1529" s="49"/>
      <c r="N1529" s="49"/>
      <c r="O1529" s="49"/>
      <c r="P1529" s="49"/>
    </row>
    <row r="1530" spans="1:16" s="2" customFormat="1" ht="15.75" x14ac:dyDescent="0.25">
      <c r="A1530" s="167"/>
      <c r="B1530" s="167"/>
      <c r="C1530" s="158"/>
      <c r="D1530" s="108" t="s">
        <v>7</v>
      </c>
      <c r="E1530" s="109">
        <f t="shared" si="412"/>
        <v>0</v>
      </c>
      <c r="F1530" s="109">
        <f t="shared" si="412"/>
        <v>0</v>
      </c>
      <c r="G1530" s="109">
        <f t="shared" si="412"/>
        <v>0</v>
      </c>
      <c r="H1530" s="109">
        <f t="shared" si="412"/>
        <v>0</v>
      </c>
      <c r="I1530" s="109">
        <f t="shared" si="412"/>
        <v>0</v>
      </c>
      <c r="J1530" s="110">
        <f t="shared" si="406"/>
        <v>0</v>
      </c>
      <c r="K1530" s="49"/>
      <c r="L1530" s="49"/>
      <c r="M1530" s="49"/>
      <c r="N1530" s="49"/>
      <c r="O1530" s="49"/>
      <c r="P1530" s="49"/>
    </row>
    <row r="1531" spans="1:16" s="2" customFormat="1" ht="15.75" x14ac:dyDescent="0.25">
      <c r="A1531" s="167"/>
      <c r="B1531" s="167"/>
      <c r="C1531" s="158"/>
      <c r="D1531" s="108" t="s">
        <v>8</v>
      </c>
      <c r="E1531" s="109">
        <f t="shared" si="412"/>
        <v>0</v>
      </c>
      <c r="F1531" s="109">
        <f t="shared" si="412"/>
        <v>0</v>
      </c>
      <c r="G1531" s="109">
        <f t="shared" si="412"/>
        <v>0</v>
      </c>
      <c r="H1531" s="109">
        <f t="shared" si="412"/>
        <v>0</v>
      </c>
      <c r="I1531" s="109">
        <f t="shared" si="412"/>
        <v>0</v>
      </c>
      <c r="J1531" s="110">
        <f t="shared" si="406"/>
        <v>0</v>
      </c>
      <c r="K1531" s="49"/>
      <c r="L1531" s="49"/>
      <c r="M1531" s="49"/>
      <c r="N1531" s="49"/>
      <c r="O1531" s="49"/>
      <c r="P1531" s="49"/>
    </row>
    <row r="1532" spans="1:16" s="2" customFormat="1" ht="15.75" x14ac:dyDescent="0.25">
      <c r="A1532" s="167"/>
      <c r="B1532" s="167"/>
      <c r="C1532" s="159"/>
      <c r="D1532" s="108" t="s">
        <v>9</v>
      </c>
      <c r="E1532" s="109">
        <f t="shared" ref="E1532:I1532" si="413">E787</f>
        <v>0</v>
      </c>
      <c r="F1532" s="109">
        <f t="shared" si="413"/>
        <v>0</v>
      </c>
      <c r="G1532" s="109">
        <f t="shared" si="413"/>
        <v>0</v>
      </c>
      <c r="H1532" s="109">
        <f t="shared" si="413"/>
        <v>0</v>
      </c>
      <c r="I1532" s="109">
        <f t="shared" si="413"/>
        <v>0</v>
      </c>
      <c r="J1532" s="110">
        <f t="shared" si="406"/>
        <v>0</v>
      </c>
      <c r="K1532" s="49"/>
      <c r="L1532" s="49"/>
      <c r="M1532" s="49"/>
      <c r="N1532" s="49"/>
      <c r="O1532" s="49"/>
      <c r="P1532" s="49"/>
    </row>
    <row r="1533" spans="1:16" s="2" customFormat="1" ht="15.75" x14ac:dyDescent="0.25">
      <c r="A1533" s="167"/>
      <c r="B1533" s="167"/>
      <c r="C1533" s="156" t="s">
        <v>209</v>
      </c>
      <c r="D1533" s="108" t="s">
        <v>6</v>
      </c>
      <c r="E1533" s="109">
        <f>SUM(E1534:E1537)</f>
        <v>20</v>
      </c>
      <c r="F1533" s="109">
        <f>SUM(F1534:F1537)</f>
        <v>20</v>
      </c>
      <c r="G1533" s="109">
        <f>SUM(G1534:G1537)</f>
        <v>20</v>
      </c>
      <c r="H1533" s="109">
        <f>SUM(H1534:H1537)</f>
        <v>20</v>
      </c>
      <c r="I1533" s="109">
        <f>SUM(I1534:I1537)</f>
        <v>0</v>
      </c>
      <c r="J1533" s="110">
        <f t="shared" si="406"/>
        <v>80</v>
      </c>
      <c r="K1533" s="49"/>
      <c r="L1533" s="49"/>
      <c r="M1533" s="49"/>
      <c r="N1533" s="49"/>
      <c r="O1533" s="49"/>
      <c r="P1533" s="49"/>
    </row>
    <row r="1534" spans="1:16" s="2" customFormat="1" ht="15.75" x14ac:dyDescent="0.25">
      <c r="A1534" s="167"/>
      <c r="B1534" s="167"/>
      <c r="C1534" s="156"/>
      <c r="D1534" s="96" t="s">
        <v>180</v>
      </c>
      <c r="E1534" s="109">
        <f>E1314</f>
        <v>20</v>
      </c>
      <c r="F1534" s="109">
        <f>F1314</f>
        <v>20</v>
      </c>
      <c r="G1534" s="109">
        <f>G1314</f>
        <v>20</v>
      </c>
      <c r="H1534" s="109">
        <f>H1314</f>
        <v>20</v>
      </c>
      <c r="I1534" s="109">
        <f>I1314</f>
        <v>0</v>
      </c>
      <c r="J1534" s="110">
        <f t="shared" si="406"/>
        <v>80</v>
      </c>
      <c r="K1534" s="49"/>
      <c r="L1534" s="49"/>
      <c r="M1534" s="49"/>
      <c r="N1534" s="49"/>
      <c r="O1534" s="49"/>
      <c r="P1534" s="49"/>
    </row>
    <row r="1535" spans="1:16" s="2" customFormat="1" ht="15.75" x14ac:dyDescent="0.25">
      <c r="A1535" s="167"/>
      <c r="B1535" s="167"/>
      <c r="C1535" s="156"/>
      <c r="D1535" s="108" t="s">
        <v>7</v>
      </c>
      <c r="E1535" s="109">
        <f t="shared" ref="E1535:I1537" si="414">E1315</f>
        <v>0</v>
      </c>
      <c r="F1535" s="109">
        <f t="shared" si="414"/>
        <v>0</v>
      </c>
      <c r="G1535" s="109">
        <f t="shared" si="414"/>
        <v>0</v>
      </c>
      <c r="H1535" s="109">
        <f t="shared" si="414"/>
        <v>0</v>
      </c>
      <c r="I1535" s="109">
        <f t="shared" si="414"/>
        <v>0</v>
      </c>
      <c r="J1535" s="110">
        <f t="shared" si="406"/>
        <v>0</v>
      </c>
      <c r="K1535" s="49"/>
      <c r="L1535" s="49"/>
      <c r="M1535" s="49"/>
      <c r="N1535" s="49"/>
      <c r="O1535" s="49"/>
      <c r="P1535" s="49"/>
    </row>
    <row r="1536" spans="1:16" s="2" customFormat="1" ht="15.75" x14ac:dyDescent="0.25">
      <c r="A1536" s="167"/>
      <c r="B1536" s="167"/>
      <c r="C1536" s="156"/>
      <c r="D1536" s="108" t="s">
        <v>8</v>
      </c>
      <c r="E1536" s="109">
        <f t="shared" si="414"/>
        <v>0</v>
      </c>
      <c r="F1536" s="109">
        <f t="shared" si="414"/>
        <v>0</v>
      </c>
      <c r="G1536" s="109">
        <f t="shared" si="414"/>
        <v>0</v>
      </c>
      <c r="H1536" s="109">
        <f t="shared" si="414"/>
        <v>0</v>
      </c>
      <c r="I1536" s="109">
        <f t="shared" si="414"/>
        <v>0</v>
      </c>
      <c r="J1536" s="110">
        <f t="shared" si="406"/>
        <v>0</v>
      </c>
      <c r="K1536" s="49"/>
      <c r="L1536" s="49"/>
      <c r="M1536" s="49"/>
      <c r="N1536" s="49"/>
      <c r="O1536" s="49"/>
      <c r="P1536" s="49"/>
    </row>
    <row r="1537" spans="1:16" s="2" customFormat="1" ht="15.75" x14ac:dyDescent="0.25">
      <c r="A1537" s="167"/>
      <c r="B1537" s="167"/>
      <c r="C1537" s="156"/>
      <c r="D1537" s="108" t="s">
        <v>9</v>
      </c>
      <c r="E1537" s="109">
        <f t="shared" si="414"/>
        <v>0</v>
      </c>
      <c r="F1537" s="109">
        <f t="shared" si="414"/>
        <v>0</v>
      </c>
      <c r="G1537" s="109">
        <f t="shared" si="414"/>
        <v>0</v>
      </c>
      <c r="H1537" s="109">
        <f t="shared" si="414"/>
        <v>0</v>
      </c>
      <c r="I1537" s="109">
        <f t="shared" si="414"/>
        <v>0</v>
      </c>
      <c r="J1537" s="110">
        <f t="shared" si="406"/>
        <v>0</v>
      </c>
      <c r="K1537" s="49"/>
      <c r="L1537" s="49"/>
      <c r="M1537" s="49"/>
      <c r="N1537" s="49"/>
      <c r="O1537" s="49"/>
      <c r="P1537" s="49"/>
    </row>
    <row r="1538" spans="1:16" s="2" customFormat="1" ht="15.75" x14ac:dyDescent="0.25">
      <c r="A1538" s="167"/>
      <c r="B1538" s="167"/>
      <c r="C1538" s="160" t="s">
        <v>293</v>
      </c>
      <c r="D1538" s="108" t="s">
        <v>6</v>
      </c>
      <c r="E1538" s="109">
        <f t="shared" ref="E1538:E1572" si="415">E788+E1098</f>
        <v>0</v>
      </c>
      <c r="F1538" s="109">
        <f>SUM(F1539:F1542)</f>
        <v>3191.6894400000001</v>
      </c>
      <c r="G1538" s="109">
        <f t="shared" ref="G1538" si="416">SUM(G1539:G1542)</f>
        <v>3596.9564300000002</v>
      </c>
      <c r="H1538" s="109">
        <f>SUM(H1539:H1542)</f>
        <v>6568.3106000000007</v>
      </c>
      <c r="I1538" s="109">
        <f t="shared" ref="I1538:J1557" si="417">I788+I1098</f>
        <v>0</v>
      </c>
      <c r="J1538" s="109">
        <f t="shared" si="417"/>
        <v>10385.6023</v>
      </c>
      <c r="K1538" s="49"/>
      <c r="L1538" s="49"/>
      <c r="M1538" s="49"/>
      <c r="N1538" s="49"/>
      <c r="O1538" s="49"/>
      <c r="P1538" s="49"/>
    </row>
    <row r="1539" spans="1:16" s="2" customFormat="1" ht="15.75" x14ac:dyDescent="0.25">
      <c r="A1539" s="167"/>
      <c r="B1539" s="167"/>
      <c r="C1539" s="160"/>
      <c r="D1539" s="96" t="s">
        <v>180</v>
      </c>
      <c r="E1539" s="109">
        <f t="shared" si="415"/>
        <v>0</v>
      </c>
      <c r="F1539" s="109">
        <f t="shared" ref="F1539:G1558" si="418">F789+F1099</f>
        <v>3191.6894400000001</v>
      </c>
      <c r="G1539" s="109">
        <f t="shared" si="418"/>
        <v>3596.9564300000002</v>
      </c>
      <c r="H1539" s="109">
        <f>H789+H954</f>
        <v>3715.8106000000002</v>
      </c>
      <c r="I1539" s="109">
        <f t="shared" si="417"/>
        <v>0</v>
      </c>
      <c r="J1539" s="109">
        <f t="shared" si="417"/>
        <v>10385.6023</v>
      </c>
      <c r="K1539" s="49"/>
      <c r="L1539" s="49"/>
      <c r="M1539" s="49"/>
      <c r="N1539" s="49"/>
      <c r="O1539" s="49"/>
      <c r="P1539" s="49"/>
    </row>
    <row r="1540" spans="1:16" s="2" customFormat="1" ht="15.75" x14ac:dyDescent="0.25">
      <c r="A1540" s="167"/>
      <c r="B1540" s="167"/>
      <c r="C1540" s="160"/>
      <c r="D1540" s="108" t="s">
        <v>7</v>
      </c>
      <c r="E1540" s="109">
        <f t="shared" si="415"/>
        <v>0</v>
      </c>
      <c r="F1540" s="109">
        <f t="shared" si="418"/>
        <v>0</v>
      </c>
      <c r="G1540" s="109">
        <f t="shared" si="418"/>
        <v>0</v>
      </c>
      <c r="H1540" s="109">
        <f>H790+H1100</f>
        <v>0</v>
      </c>
      <c r="I1540" s="109">
        <f t="shared" si="417"/>
        <v>0</v>
      </c>
      <c r="J1540" s="109">
        <f t="shared" si="417"/>
        <v>0</v>
      </c>
      <c r="K1540" s="49"/>
      <c r="L1540" s="49"/>
      <c r="M1540" s="49"/>
      <c r="N1540" s="49"/>
      <c r="O1540" s="49"/>
      <c r="P1540" s="49"/>
    </row>
    <row r="1541" spans="1:16" s="2" customFormat="1" ht="15.75" x14ac:dyDescent="0.25">
      <c r="A1541" s="167"/>
      <c r="B1541" s="167"/>
      <c r="C1541" s="160"/>
      <c r="D1541" s="108" t="s">
        <v>8</v>
      </c>
      <c r="E1541" s="109">
        <f t="shared" si="415"/>
        <v>0</v>
      </c>
      <c r="F1541" s="109">
        <f t="shared" si="418"/>
        <v>0</v>
      </c>
      <c r="G1541" s="109">
        <f t="shared" si="418"/>
        <v>0</v>
      </c>
      <c r="H1541" s="109">
        <f>H791+H1101+H956</f>
        <v>2852.5</v>
      </c>
      <c r="I1541" s="109">
        <f t="shared" si="417"/>
        <v>0</v>
      </c>
      <c r="J1541" s="109">
        <f t="shared" si="417"/>
        <v>0</v>
      </c>
      <c r="K1541" s="49"/>
      <c r="L1541" s="49"/>
      <c r="M1541" s="49"/>
      <c r="N1541" s="49"/>
      <c r="O1541" s="49"/>
      <c r="P1541" s="49"/>
    </row>
    <row r="1542" spans="1:16" s="2" customFormat="1" ht="15.75" x14ac:dyDescent="0.25">
      <c r="A1542" s="167"/>
      <c r="B1542" s="167"/>
      <c r="C1542" s="161"/>
      <c r="D1542" s="108" t="s">
        <v>9</v>
      </c>
      <c r="E1542" s="109">
        <f t="shared" si="415"/>
        <v>0</v>
      </c>
      <c r="F1542" s="109">
        <f t="shared" si="418"/>
        <v>0</v>
      </c>
      <c r="G1542" s="109">
        <f t="shared" si="418"/>
        <v>0</v>
      </c>
      <c r="H1542" s="109">
        <f t="shared" ref="H1542:H1572" si="419">H792+H1102</f>
        <v>0</v>
      </c>
      <c r="I1542" s="109">
        <f t="shared" si="417"/>
        <v>0</v>
      </c>
      <c r="J1542" s="109">
        <f t="shared" si="417"/>
        <v>0</v>
      </c>
      <c r="K1542" s="49"/>
      <c r="L1542" s="49"/>
      <c r="M1542" s="49"/>
      <c r="N1542" s="49"/>
      <c r="O1542" s="49"/>
      <c r="P1542" s="49"/>
    </row>
    <row r="1543" spans="1:16" s="2" customFormat="1" ht="15.75" x14ac:dyDescent="0.25">
      <c r="A1543" s="167"/>
      <c r="B1543" s="167"/>
      <c r="C1543" s="163" t="s">
        <v>294</v>
      </c>
      <c r="D1543" s="108" t="s">
        <v>6</v>
      </c>
      <c r="E1543" s="109">
        <f t="shared" si="415"/>
        <v>0</v>
      </c>
      <c r="F1543" s="109">
        <f t="shared" si="418"/>
        <v>524.84253000000001</v>
      </c>
      <c r="G1543" s="109">
        <f t="shared" si="418"/>
        <v>1100.9876300000001</v>
      </c>
      <c r="H1543" s="109">
        <f t="shared" si="419"/>
        <v>1100.9876300000001</v>
      </c>
      <c r="I1543" s="109">
        <f t="shared" si="417"/>
        <v>0</v>
      </c>
      <c r="J1543" s="109">
        <f t="shared" si="417"/>
        <v>2726.8177900000001</v>
      </c>
      <c r="K1543" s="49"/>
      <c r="L1543" s="49"/>
      <c r="M1543" s="49"/>
      <c r="N1543" s="49"/>
      <c r="O1543" s="49"/>
      <c r="P1543" s="49"/>
    </row>
    <row r="1544" spans="1:16" s="2" customFormat="1" ht="15.75" x14ac:dyDescent="0.25">
      <c r="A1544" s="167"/>
      <c r="B1544" s="167"/>
      <c r="C1544" s="160"/>
      <c r="D1544" s="96" t="s">
        <v>180</v>
      </c>
      <c r="E1544" s="109">
        <f t="shared" si="415"/>
        <v>0</v>
      </c>
      <c r="F1544" s="109">
        <f t="shared" si="418"/>
        <v>524.84253000000001</v>
      </c>
      <c r="G1544" s="109">
        <f t="shared" si="418"/>
        <v>1100.9876300000001</v>
      </c>
      <c r="H1544" s="109">
        <f t="shared" si="419"/>
        <v>1100.9876300000001</v>
      </c>
      <c r="I1544" s="109">
        <f t="shared" si="417"/>
        <v>0</v>
      </c>
      <c r="J1544" s="109">
        <f t="shared" si="417"/>
        <v>2726.8177900000001</v>
      </c>
      <c r="K1544" s="49"/>
      <c r="L1544" s="49"/>
      <c r="M1544" s="49"/>
      <c r="N1544" s="49"/>
      <c r="O1544" s="49"/>
      <c r="P1544" s="49"/>
    </row>
    <row r="1545" spans="1:16" s="2" customFormat="1" ht="15.75" x14ac:dyDescent="0.25">
      <c r="A1545" s="167"/>
      <c r="B1545" s="167"/>
      <c r="C1545" s="160"/>
      <c r="D1545" s="108" t="s">
        <v>7</v>
      </c>
      <c r="E1545" s="109">
        <f t="shared" si="415"/>
        <v>0</v>
      </c>
      <c r="F1545" s="109">
        <f t="shared" si="418"/>
        <v>0</v>
      </c>
      <c r="G1545" s="109">
        <f t="shared" si="418"/>
        <v>0</v>
      </c>
      <c r="H1545" s="109">
        <f t="shared" si="419"/>
        <v>0</v>
      </c>
      <c r="I1545" s="109">
        <f t="shared" si="417"/>
        <v>0</v>
      </c>
      <c r="J1545" s="109">
        <f t="shared" si="417"/>
        <v>0</v>
      </c>
      <c r="K1545" s="49"/>
      <c r="L1545" s="49"/>
      <c r="M1545" s="49"/>
      <c r="N1545" s="49"/>
      <c r="O1545" s="49"/>
      <c r="P1545" s="49"/>
    </row>
    <row r="1546" spans="1:16" s="2" customFormat="1" ht="15.75" x14ac:dyDescent="0.25">
      <c r="A1546" s="167"/>
      <c r="B1546" s="167"/>
      <c r="C1546" s="160"/>
      <c r="D1546" s="108" t="s">
        <v>8</v>
      </c>
      <c r="E1546" s="109">
        <f t="shared" si="415"/>
        <v>0</v>
      </c>
      <c r="F1546" s="109">
        <f t="shared" si="418"/>
        <v>0</v>
      </c>
      <c r="G1546" s="109">
        <f t="shared" si="418"/>
        <v>0</v>
      </c>
      <c r="H1546" s="109">
        <f t="shared" si="419"/>
        <v>0</v>
      </c>
      <c r="I1546" s="109">
        <f t="shared" si="417"/>
        <v>0</v>
      </c>
      <c r="J1546" s="109">
        <f t="shared" si="417"/>
        <v>0</v>
      </c>
      <c r="K1546" s="49"/>
      <c r="L1546" s="49"/>
      <c r="M1546" s="49"/>
      <c r="N1546" s="49"/>
      <c r="O1546" s="49"/>
      <c r="P1546" s="49"/>
    </row>
    <row r="1547" spans="1:16" s="2" customFormat="1" ht="15.75" x14ac:dyDescent="0.25">
      <c r="A1547" s="167"/>
      <c r="B1547" s="167"/>
      <c r="C1547" s="161"/>
      <c r="D1547" s="108" t="s">
        <v>9</v>
      </c>
      <c r="E1547" s="109">
        <f t="shared" si="415"/>
        <v>0</v>
      </c>
      <c r="F1547" s="109">
        <f t="shared" si="418"/>
        <v>0</v>
      </c>
      <c r="G1547" s="109">
        <f t="shared" si="418"/>
        <v>0</v>
      </c>
      <c r="H1547" s="109">
        <f t="shared" si="419"/>
        <v>0</v>
      </c>
      <c r="I1547" s="109">
        <f t="shared" si="417"/>
        <v>0</v>
      </c>
      <c r="J1547" s="109">
        <f t="shared" si="417"/>
        <v>0</v>
      </c>
      <c r="K1547" s="49"/>
      <c r="L1547" s="49"/>
      <c r="M1547" s="49"/>
      <c r="N1547" s="49"/>
      <c r="O1547" s="49"/>
      <c r="P1547" s="49"/>
    </row>
    <row r="1548" spans="1:16" s="2" customFormat="1" ht="15.75" x14ac:dyDescent="0.25">
      <c r="A1548" s="167"/>
      <c r="B1548" s="167"/>
      <c r="C1548" s="163" t="s">
        <v>295</v>
      </c>
      <c r="D1548" s="108" t="s">
        <v>6</v>
      </c>
      <c r="E1548" s="109">
        <f t="shared" si="415"/>
        <v>0</v>
      </c>
      <c r="F1548" s="109">
        <f t="shared" si="418"/>
        <v>1178.4475199999999</v>
      </c>
      <c r="G1548" s="109">
        <f t="shared" si="418"/>
        <v>1855.8773000000001</v>
      </c>
      <c r="H1548" s="109">
        <f t="shared" si="419"/>
        <v>1855.8773000000001</v>
      </c>
      <c r="I1548" s="109">
        <f t="shared" si="417"/>
        <v>0</v>
      </c>
      <c r="J1548" s="109">
        <f t="shared" si="417"/>
        <v>4890.2021199999999</v>
      </c>
      <c r="K1548" s="49"/>
      <c r="L1548" s="49"/>
      <c r="M1548" s="49"/>
      <c r="N1548" s="49"/>
      <c r="O1548" s="49"/>
      <c r="P1548" s="49"/>
    </row>
    <row r="1549" spans="1:16" s="2" customFormat="1" ht="15.75" x14ac:dyDescent="0.25">
      <c r="A1549" s="167"/>
      <c r="B1549" s="167"/>
      <c r="C1549" s="160"/>
      <c r="D1549" s="96" t="s">
        <v>180</v>
      </c>
      <c r="E1549" s="109">
        <f t="shared" si="415"/>
        <v>0</v>
      </c>
      <c r="F1549" s="109">
        <f t="shared" si="418"/>
        <v>1178.4475199999999</v>
      </c>
      <c r="G1549" s="109">
        <f t="shared" si="418"/>
        <v>1855.8773000000001</v>
      </c>
      <c r="H1549" s="109">
        <f t="shared" si="419"/>
        <v>1855.8773000000001</v>
      </c>
      <c r="I1549" s="109">
        <f t="shared" si="417"/>
        <v>0</v>
      </c>
      <c r="J1549" s="109">
        <f t="shared" si="417"/>
        <v>4890.2021199999999</v>
      </c>
      <c r="K1549" s="49"/>
      <c r="L1549" s="49"/>
      <c r="M1549" s="49"/>
      <c r="N1549" s="49"/>
      <c r="O1549" s="49"/>
      <c r="P1549" s="49"/>
    </row>
    <row r="1550" spans="1:16" s="2" customFormat="1" ht="15.75" x14ac:dyDescent="0.25">
      <c r="A1550" s="167"/>
      <c r="B1550" s="167"/>
      <c r="C1550" s="160"/>
      <c r="D1550" s="108" t="s">
        <v>7</v>
      </c>
      <c r="E1550" s="109">
        <f t="shared" si="415"/>
        <v>0</v>
      </c>
      <c r="F1550" s="109">
        <f t="shared" si="418"/>
        <v>0</v>
      </c>
      <c r="G1550" s="109">
        <f t="shared" si="418"/>
        <v>0</v>
      </c>
      <c r="H1550" s="109">
        <f t="shared" si="419"/>
        <v>0</v>
      </c>
      <c r="I1550" s="109">
        <f t="shared" si="417"/>
        <v>0</v>
      </c>
      <c r="J1550" s="109">
        <f t="shared" si="417"/>
        <v>0</v>
      </c>
      <c r="K1550" s="49"/>
      <c r="L1550" s="49"/>
      <c r="M1550" s="49"/>
      <c r="N1550" s="49"/>
      <c r="O1550" s="49"/>
      <c r="P1550" s="49"/>
    </row>
    <row r="1551" spans="1:16" s="2" customFormat="1" ht="15.75" x14ac:dyDescent="0.25">
      <c r="A1551" s="167"/>
      <c r="B1551" s="167"/>
      <c r="C1551" s="160"/>
      <c r="D1551" s="108" t="s">
        <v>8</v>
      </c>
      <c r="E1551" s="109">
        <f t="shared" si="415"/>
        <v>0</v>
      </c>
      <c r="F1551" s="109">
        <f t="shared" si="418"/>
        <v>0</v>
      </c>
      <c r="G1551" s="109">
        <f t="shared" si="418"/>
        <v>0</v>
      </c>
      <c r="H1551" s="109">
        <f t="shared" si="419"/>
        <v>0</v>
      </c>
      <c r="I1551" s="109">
        <f t="shared" si="417"/>
        <v>0</v>
      </c>
      <c r="J1551" s="109">
        <f t="shared" si="417"/>
        <v>0</v>
      </c>
      <c r="K1551" s="49"/>
      <c r="L1551" s="49"/>
      <c r="M1551" s="49"/>
      <c r="N1551" s="49"/>
      <c r="O1551" s="49"/>
      <c r="P1551" s="49"/>
    </row>
    <row r="1552" spans="1:16" s="2" customFormat="1" ht="15.75" x14ac:dyDescent="0.25">
      <c r="A1552" s="167"/>
      <c r="B1552" s="167"/>
      <c r="C1552" s="161"/>
      <c r="D1552" s="108" t="s">
        <v>9</v>
      </c>
      <c r="E1552" s="109">
        <f t="shared" si="415"/>
        <v>0</v>
      </c>
      <c r="F1552" s="109">
        <f t="shared" si="418"/>
        <v>0</v>
      </c>
      <c r="G1552" s="109">
        <f t="shared" si="418"/>
        <v>0</v>
      </c>
      <c r="H1552" s="109">
        <f t="shared" si="419"/>
        <v>0</v>
      </c>
      <c r="I1552" s="109">
        <f t="shared" si="417"/>
        <v>0</v>
      </c>
      <c r="J1552" s="109">
        <f t="shared" si="417"/>
        <v>0</v>
      </c>
      <c r="K1552" s="49"/>
      <c r="L1552" s="49"/>
      <c r="M1552" s="49"/>
      <c r="N1552" s="49"/>
      <c r="O1552" s="49"/>
      <c r="P1552" s="49"/>
    </row>
    <row r="1553" spans="1:16" s="2" customFormat="1" ht="15.75" x14ac:dyDescent="0.25">
      <c r="A1553" s="167"/>
      <c r="B1553" s="167"/>
      <c r="C1553" s="163" t="s">
        <v>296</v>
      </c>
      <c r="D1553" s="108" t="s">
        <v>6</v>
      </c>
      <c r="E1553" s="109">
        <f t="shared" si="415"/>
        <v>0</v>
      </c>
      <c r="F1553" s="109">
        <f t="shared" si="418"/>
        <v>1206.16085</v>
      </c>
      <c r="G1553" s="109">
        <f t="shared" si="418"/>
        <v>1312.48206</v>
      </c>
      <c r="H1553" s="109">
        <f t="shared" si="419"/>
        <v>1312.48206</v>
      </c>
      <c r="I1553" s="109">
        <f t="shared" si="417"/>
        <v>0</v>
      </c>
      <c r="J1553" s="109">
        <f t="shared" si="417"/>
        <v>3831.1249699999998</v>
      </c>
      <c r="K1553" s="49"/>
      <c r="L1553" s="49"/>
      <c r="M1553" s="49"/>
      <c r="N1553" s="49"/>
      <c r="O1553" s="49"/>
      <c r="P1553" s="49"/>
    </row>
    <row r="1554" spans="1:16" s="2" customFormat="1" ht="15.75" x14ac:dyDescent="0.25">
      <c r="A1554" s="167"/>
      <c r="B1554" s="167"/>
      <c r="C1554" s="160"/>
      <c r="D1554" s="96" t="s">
        <v>180</v>
      </c>
      <c r="E1554" s="109">
        <f t="shared" si="415"/>
        <v>0</v>
      </c>
      <c r="F1554" s="109">
        <f t="shared" si="418"/>
        <v>1206.16085</v>
      </c>
      <c r="G1554" s="109">
        <f t="shared" si="418"/>
        <v>1312.48206</v>
      </c>
      <c r="H1554" s="109">
        <f t="shared" si="419"/>
        <v>1312.48206</v>
      </c>
      <c r="I1554" s="109">
        <f t="shared" si="417"/>
        <v>0</v>
      </c>
      <c r="J1554" s="109">
        <f t="shared" si="417"/>
        <v>3831.1249699999998</v>
      </c>
      <c r="K1554" s="49"/>
      <c r="L1554" s="49"/>
      <c r="M1554" s="49"/>
      <c r="N1554" s="49"/>
      <c r="O1554" s="49"/>
      <c r="P1554" s="49"/>
    </row>
    <row r="1555" spans="1:16" s="2" customFormat="1" ht="15.75" x14ac:dyDescent="0.25">
      <c r="A1555" s="167"/>
      <c r="B1555" s="167"/>
      <c r="C1555" s="160"/>
      <c r="D1555" s="108" t="s">
        <v>7</v>
      </c>
      <c r="E1555" s="109">
        <f t="shared" si="415"/>
        <v>0</v>
      </c>
      <c r="F1555" s="109">
        <f t="shared" si="418"/>
        <v>0</v>
      </c>
      <c r="G1555" s="109">
        <f t="shared" si="418"/>
        <v>0</v>
      </c>
      <c r="H1555" s="109">
        <f t="shared" si="419"/>
        <v>0</v>
      </c>
      <c r="I1555" s="109">
        <f t="shared" si="417"/>
        <v>0</v>
      </c>
      <c r="J1555" s="109">
        <f t="shared" si="417"/>
        <v>0</v>
      </c>
      <c r="K1555" s="49"/>
      <c r="L1555" s="49"/>
      <c r="M1555" s="49"/>
      <c r="N1555" s="49"/>
      <c r="O1555" s="49"/>
      <c r="P1555" s="49"/>
    </row>
    <row r="1556" spans="1:16" s="2" customFormat="1" ht="15.75" x14ac:dyDescent="0.25">
      <c r="A1556" s="167"/>
      <c r="B1556" s="167"/>
      <c r="C1556" s="160"/>
      <c r="D1556" s="108" t="s">
        <v>8</v>
      </c>
      <c r="E1556" s="109">
        <f t="shared" si="415"/>
        <v>0</v>
      </c>
      <c r="F1556" s="109">
        <f t="shared" si="418"/>
        <v>0</v>
      </c>
      <c r="G1556" s="109">
        <f t="shared" si="418"/>
        <v>0</v>
      </c>
      <c r="H1556" s="109">
        <f t="shared" si="419"/>
        <v>0</v>
      </c>
      <c r="I1556" s="109">
        <f t="shared" si="417"/>
        <v>0</v>
      </c>
      <c r="J1556" s="109">
        <f t="shared" si="417"/>
        <v>0</v>
      </c>
      <c r="K1556" s="49"/>
      <c r="L1556" s="49"/>
      <c r="M1556" s="49"/>
      <c r="N1556" s="49"/>
      <c r="O1556" s="49"/>
      <c r="P1556" s="49"/>
    </row>
    <row r="1557" spans="1:16" s="2" customFormat="1" ht="15.75" x14ac:dyDescent="0.25">
      <c r="A1557" s="167"/>
      <c r="B1557" s="167"/>
      <c r="C1557" s="161"/>
      <c r="D1557" s="108" t="s">
        <v>9</v>
      </c>
      <c r="E1557" s="109">
        <f t="shared" si="415"/>
        <v>0</v>
      </c>
      <c r="F1557" s="109">
        <f t="shared" si="418"/>
        <v>0</v>
      </c>
      <c r="G1557" s="109">
        <f t="shared" si="418"/>
        <v>0</v>
      </c>
      <c r="H1557" s="109">
        <f t="shared" si="419"/>
        <v>0</v>
      </c>
      <c r="I1557" s="109">
        <f t="shared" si="417"/>
        <v>0</v>
      </c>
      <c r="J1557" s="109">
        <f t="shared" si="417"/>
        <v>0</v>
      </c>
      <c r="K1557" s="49"/>
      <c r="L1557" s="49"/>
      <c r="M1557" s="49"/>
      <c r="N1557" s="49"/>
      <c r="O1557" s="49"/>
      <c r="P1557" s="49"/>
    </row>
    <row r="1558" spans="1:16" s="2" customFormat="1" ht="15.75" x14ac:dyDescent="0.25">
      <c r="A1558" s="167"/>
      <c r="B1558" s="167"/>
      <c r="C1558" s="163" t="s">
        <v>297</v>
      </c>
      <c r="D1558" s="108" t="s">
        <v>6</v>
      </c>
      <c r="E1558" s="109">
        <f t="shared" si="415"/>
        <v>0</v>
      </c>
      <c r="F1558" s="109">
        <f t="shared" si="418"/>
        <v>881.60454000000004</v>
      </c>
      <c r="G1558" s="109">
        <f t="shared" si="418"/>
        <v>939.0598</v>
      </c>
      <c r="H1558" s="109">
        <f t="shared" si="419"/>
        <v>939.0598</v>
      </c>
      <c r="I1558" s="109">
        <f t="shared" ref="I1558:J1572" si="420">I808+I1118</f>
        <v>0</v>
      </c>
      <c r="J1558" s="109">
        <f t="shared" si="420"/>
        <v>2759.7241400000003</v>
      </c>
      <c r="K1558" s="49"/>
      <c r="L1558" s="49"/>
      <c r="M1558" s="49"/>
      <c r="N1558" s="49"/>
      <c r="O1558" s="49"/>
      <c r="P1558" s="49"/>
    </row>
    <row r="1559" spans="1:16" s="2" customFormat="1" ht="15.75" x14ac:dyDescent="0.25">
      <c r="A1559" s="167"/>
      <c r="B1559" s="167"/>
      <c r="C1559" s="160"/>
      <c r="D1559" s="96" t="s">
        <v>180</v>
      </c>
      <c r="E1559" s="109">
        <f t="shared" si="415"/>
        <v>0</v>
      </c>
      <c r="F1559" s="109">
        <f t="shared" ref="F1559:G1572" si="421">F809+F1119</f>
        <v>881.60454000000004</v>
      </c>
      <c r="G1559" s="109">
        <f t="shared" si="421"/>
        <v>939.0598</v>
      </c>
      <c r="H1559" s="109">
        <f t="shared" si="419"/>
        <v>939.0598</v>
      </c>
      <c r="I1559" s="109">
        <f t="shared" si="420"/>
        <v>0</v>
      </c>
      <c r="J1559" s="109">
        <f t="shared" si="420"/>
        <v>2759.7241400000003</v>
      </c>
      <c r="K1559" s="49"/>
      <c r="L1559" s="49"/>
      <c r="M1559" s="49"/>
      <c r="N1559" s="49"/>
      <c r="O1559" s="49"/>
      <c r="P1559" s="49"/>
    </row>
    <row r="1560" spans="1:16" s="2" customFormat="1" ht="15.75" x14ac:dyDescent="0.25">
      <c r="A1560" s="167"/>
      <c r="B1560" s="167"/>
      <c r="C1560" s="160"/>
      <c r="D1560" s="108" t="s">
        <v>7</v>
      </c>
      <c r="E1560" s="109">
        <f t="shared" si="415"/>
        <v>0</v>
      </c>
      <c r="F1560" s="109">
        <f t="shared" si="421"/>
        <v>0</v>
      </c>
      <c r="G1560" s="109">
        <f t="shared" si="421"/>
        <v>0</v>
      </c>
      <c r="H1560" s="109">
        <f t="shared" si="419"/>
        <v>0</v>
      </c>
      <c r="I1560" s="109">
        <f t="shared" si="420"/>
        <v>0</v>
      </c>
      <c r="J1560" s="109">
        <f t="shared" si="420"/>
        <v>0</v>
      </c>
      <c r="K1560" s="49"/>
      <c r="L1560" s="49"/>
      <c r="M1560" s="49"/>
      <c r="N1560" s="49"/>
      <c r="O1560" s="49"/>
      <c r="P1560" s="49"/>
    </row>
    <row r="1561" spans="1:16" s="2" customFormat="1" ht="15.75" x14ac:dyDescent="0.25">
      <c r="A1561" s="167"/>
      <c r="B1561" s="167"/>
      <c r="C1561" s="160"/>
      <c r="D1561" s="108" t="s">
        <v>8</v>
      </c>
      <c r="E1561" s="109">
        <f t="shared" si="415"/>
        <v>0</v>
      </c>
      <c r="F1561" s="109">
        <f t="shared" si="421"/>
        <v>0</v>
      </c>
      <c r="G1561" s="109">
        <f t="shared" si="421"/>
        <v>0</v>
      </c>
      <c r="H1561" s="109">
        <f t="shared" si="419"/>
        <v>0</v>
      </c>
      <c r="I1561" s="109">
        <f t="shared" si="420"/>
        <v>0</v>
      </c>
      <c r="J1561" s="109">
        <f t="shared" si="420"/>
        <v>0</v>
      </c>
      <c r="K1561" s="49"/>
      <c r="L1561" s="49"/>
      <c r="M1561" s="49"/>
      <c r="N1561" s="49"/>
      <c r="O1561" s="49"/>
      <c r="P1561" s="49"/>
    </row>
    <row r="1562" spans="1:16" s="2" customFormat="1" ht="15.75" x14ac:dyDescent="0.25">
      <c r="A1562" s="167"/>
      <c r="B1562" s="167"/>
      <c r="C1562" s="161"/>
      <c r="D1562" s="108" t="s">
        <v>9</v>
      </c>
      <c r="E1562" s="109">
        <f t="shared" si="415"/>
        <v>0</v>
      </c>
      <c r="F1562" s="109">
        <f t="shared" si="421"/>
        <v>0</v>
      </c>
      <c r="G1562" s="109">
        <f t="shared" si="421"/>
        <v>0</v>
      </c>
      <c r="H1562" s="109">
        <f t="shared" si="419"/>
        <v>0</v>
      </c>
      <c r="I1562" s="109">
        <f t="shared" si="420"/>
        <v>0</v>
      </c>
      <c r="J1562" s="109">
        <f t="shared" si="420"/>
        <v>0</v>
      </c>
      <c r="K1562" s="49"/>
      <c r="L1562" s="49"/>
      <c r="M1562" s="49"/>
      <c r="N1562" s="49"/>
      <c r="O1562" s="49"/>
      <c r="P1562" s="49"/>
    </row>
    <row r="1563" spans="1:16" s="2" customFormat="1" ht="15.75" x14ac:dyDescent="0.25">
      <c r="A1563" s="167"/>
      <c r="B1563" s="167"/>
      <c r="C1563" s="163" t="s">
        <v>298</v>
      </c>
      <c r="D1563" s="108" t="s">
        <v>6</v>
      </c>
      <c r="E1563" s="109">
        <f t="shared" si="415"/>
        <v>0</v>
      </c>
      <c r="F1563" s="109">
        <f t="shared" si="421"/>
        <v>6138.3028100000001</v>
      </c>
      <c r="G1563" s="109">
        <f t="shared" si="421"/>
        <v>3387.0749000000001</v>
      </c>
      <c r="H1563" s="109">
        <f t="shared" si="419"/>
        <v>3387.0749000000001</v>
      </c>
      <c r="I1563" s="109">
        <f t="shared" si="420"/>
        <v>0</v>
      </c>
      <c r="J1563" s="109">
        <f t="shared" si="420"/>
        <v>12912.45261</v>
      </c>
      <c r="K1563" s="49"/>
      <c r="L1563" s="49"/>
      <c r="M1563" s="49"/>
      <c r="N1563" s="49"/>
      <c r="O1563" s="49"/>
      <c r="P1563" s="49"/>
    </row>
    <row r="1564" spans="1:16" s="2" customFormat="1" ht="15.75" x14ac:dyDescent="0.25">
      <c r="A1564" s="167"/>
      <c r="B1564" s="167"/>
      <c r="C1564" s="160"/>
      <c r="D1564" s="96" t="s">
        <v>180</v>
      </c>
      <c r="E1564" s="109">
        <f t="shared" si="415"/>
        <v>0</v>
      </c>
      <c r="F1564" s="109">
        <f t="shared" si="421"/>
        <v>3568.4309600000001</v>
      </c>
      <c r="G1564" s="109">
        <f t="shared" si="421"/>
        <v>3387.0749000000001</v>
      </c>
      <c r="H1564" s="109">
        <f t="shared" si="419"/>
        <v>3387.0749000000001</v>
      </c>
      <c r="I1564" s="109">
        <f t="shared" si="420"/>
        <v>0</v>
      </c>
      <c r="J1564" s="109">
        <f t="shared" si="420"/>
        <v>10342.580760000001</v>
      </c>
      <c r="K1564" s="49"/>
      <c r="L1564" s="49"/>
      <c r="M1564" s="49"/>
      <c r="N1564" s="49"/>
      <c r="O1564" s="49"/>
      <c r="P1564" s="49"/>
    </row>
    <row r="1565" spans="1:16" s="2" customFormat="1" ht="15.75" x14ac:dyDescent="0.25">
      <c r="A1565" s="167"/>
      <c r="B1565" s="167"/>
      <c r="C1565" s="160"/>
      <c r="D1565" s="108" t="s">
        <v>7</v>
      </c>
      <c r="E1565" s="109">
        <f t="shared" si="415"/>
        <v>0</v>
      </c>
      <c r="F1565" s="109">
        <f t="shared" si="421"/>
        <v>0</v>
      </c>
      <c r="G1565" s="109">
        <f t="shared" si="421"/>
        <v>0</v>
      </c>
      <c r="H1565" s="109">
        <f t="shared" si="419"/>
        <v>0</v>
      </c>
      <c r="I1565" s="109">
        <f t="shared" si="420"/>
        <v>0</v>
      </c>
      <c r="J1565" s="109">
        <f t="shared" si="420"/>
        <v>0</v>
      </c>
      <c r="K1565" s="49"/>
      <c r="L1565" s="49"/>
      <c r="M1565" s="49"/>
      <c r="N1565" s="49"/>
      <c r="O1565" s="49"/>
      <c r="P1565" s="49"/>
    </row>
    <row r="1566" spans="1:16" s="2" customFormat="1" ht="15.75" x14ac:dyDescent="0.25">
      <c r="A1566" s="167"/>
      <c r="B1566" s="167"/>
      <c r="C1566" s="160"/>
      <c r="D1566" s="108" t="s">
        <v>8</v>
      </c>
      <c r="E1566" s="109">
        <f t="shared" si="415"/>
        <v>0</v>
      </c>
      <c r="F1566" s="109">
        <f t="shared" si="421"/>
        <v>2569.87185</v>
      </c>
      <c r="G1566" s="109">
        <f t="shared" si="421"/>
        <v>0</v>
      </c>
      <c r="H1566" s="109">
        <f t="shared" si="419"/>
        <v>0</v>
      </c>
      <c r="I1566" s="109">
        <f t="shared" si="420"/>
        <v>0</v>
      </c>
      <c r="J1566" s="109">
        <f t="shared" si="420"/>
        <v>2569.87185</v>
      </c>
      <c r="K1566" s="49"/>
      <c r="L1566" s="49"/>
      <c r="M1566" s="49"/>
      <c r="N1566" s="49"/>
      <c r="O1566" s="49"/>
      <c r="P1566" s="49"/>
    </row>
    <row r="1567" spans="1:16" s="2" customFormat="1" ht="15.75" x14ac:dyDescent="0.25">
      <c r="A1567" s="167"/>
      <c r="B1567" s="167"/>
      <c r="C1567" s="161"/>
      <c r="D1567" s="108" t="s">
        <v>9</v>
      </c>
      <c r="E1567" s="109">
        <f t="shared" si="415"/>
        <v>0</v>
      </c>
      <c r="F1567" s="109">
        <f t="shared" si="421"/>
        <v>0</v>
      </c>
      <c r="G1567" s="109">
        <f t="shared" si="421"/>
        <v>0</v>
      </c>
      <c r="H1567" s="109">
        <f t="shared" si="419"/>
        <v>0</v>
      </c>
      <c r="I1567" s="109">
        <f t="shared" si="420"/>
        <v>0</v>
      </c>
      <c r="J1567" s="109">
        <f t="shared" si="420"/>
        <v>0</v>
      </c>
      <c r="K1567" s="49"/>
      <c r="L1567" s="49"/>
      <c r="M1567" s="49"/>
      <c r="N1567" s="49"/>
      <c r="O1567" s="49"/>
      <c r="P1567" s="49"/>
    </row>
    <row r="1568" spans="1:16" s="2" customFormat="1" ht="15.75" x14ac:dyDescent="0.25">
      <c r="A1568" s="167"/>
      <c r="B1568" s="167"/>
      <c r="C1568" s="163" t="s">
        <v>299</v>
      </c>
      <c r="D1568" s="108" t="s">
        <v>6</v>
      </c>
      <c r="E1568" s="109">
        <f t="shared" si="415"/>
        <v>0</v>
      </c>
      <c r="F1568" s="109">
        <f t="shared" si="421"/>
        <v>724.48217</v>
      </c>
      <c r="G1568" s="109">
        <f t="shared" si="421"/>
        <v>1333.56188</v>
      </c>
      <c r="H1568" s="109">
        <f t="shared" si="419"/>
        <v>1333.56188</v>
      </c>
      <c r="I1568" s="109">
        <f t="shared" si="420"/>
        <v>0</v>
      </c>
      <c r="J1568" s="109">
        <f t="shared" si="420"/>
        <v>3391.6059299999997</v>
      </c>
      <c r="K1568" s="49"/>
      <c r="L1568" s="49"/>
      <c r="M1568" s="49"/>
      <c r="N1568" s="49"/>
      <c r="O1568" s="49"/>
      <c r="P1568" s="49"/>
    </row>
    <row r="1569" spans="1:16" s="2" customFormat="1" ht="15.75" x14ac:dyDescent="0.25">
      <c r="A1569" s="167"/>
      <c r="B1569" s="167"/>
      <c r="C1569" s="160"/>
      <c r="D1569" s="96" t="s">
        <v>180</v>
      </c>
      <c r="E1569" s="109">
        <f t="shared" si="415"/>
        <v>0</v>
      </c>
      <c r="F1569" s="109">
        <f t="shared" si="421"/>
        <v>724.48217</v>
      </c>
      <c r="G1569" s="109">
        <f t="shared" si="421"/>
        <v>1333.56188</v>
      </c>
      <c r="H1569" s="109">
        <f t="shared" si="419"/>
        <v>1333.56188</v>
      </c>
      <c r="I1569" s="109">
        <f t="shared" si="420"/>
        <v>0</v>
      </c>
      <c r="J1569" s="109">
        <f t="shared" si="420"/>
        <v>3391.6059299999997</v>
      </c>
      <c r="K1569" s="49"/>
      <c r="L1569" s="49"/>
      <c r="M1569" s="49"/>
      <c r="N1569" s="49"/>
      <c r="O1569" s="49"/>
      <c r="P1569" s="49"/>
    </row>
    <row r="1570" spans="1:16" s="2" customFormat="1" ht="15.75" x14ac:dyDescent="0.25">
      <c r="A1570" s="167"/>
      <c r="B1570" s="167"/>
      <c r="C1570" s="160"/>
      <c r="D1570" s="108" t="s">
        <v>7</v>
      </c>
      <c r="E1570" s="109">
        <f t="shared" si="415"/>
        <v>0</v>
      </c>
      <c r="F1570" s="109">
        <f t="shared" si="421"/>
        <v>0</v>
      </c>
      <c r="G1570" s="109">
        <f t="shared" si="421"/>
        <v>0</v>
      </c>
      <c r="H1570" s="109">
        <f t="shared" si="419"/>
        <v>0</v>
      </c>
      <c r="I1570" s="109">
        <f t="shared" si="420"/>
        <v>0</v>
      </c>
      <c r="J1570" s="109">
        <f t="shared" si="420"/>
        <v>0</v>
      </c>
      <c r="K1570" s="49"/>
      <c r="L1570" s="49"/>
      <c r="M1570" s="49"/>
      <c r="N1570" s="49"/>
      <c r="O1570" s="49"/>
      <c r="P1570" s="49"/>
    </row>
    <row r="1571" spans="1:16" s="2" customFormat="1" ht="15.75" x14ac:dyDescent="0.25">
      <c r="A1571" s="167"/>
      <c r="B1571" s="167"/>
      <c r="C1571" s="160"/>
      <c r="D1571" s="108" t="s">
        <v>8</v>
      </c>
      <c r="E1571" s="109">
        <f t="shared" si="415"/>
        <v>0</v>
      </c>
      <c r="F1571" s="109">
        <f t="shared" si="421"/>
        <v>0</v>
      </c>
      <c r="G1571" s="109">
        <f t="shared" si="421"/>
        <v>0</v>
      </c>
      <c r="H1571" s="109">
        <f t="shared" si="419"/>
        <v>0</v>
      </c>
      <c r="I1571" s="109">
        <f t="shared" si="420"/>
        <v>0</v>
      </c>
      <c r="J1571" s="109">
        <f t="shared" si="420"/>
        <v>0</v>
      </c>
      <c r="K1571" s="49"/>
      <c r="L1571" s="49"/>
      <c r="M1571" s="49"/>
      <c r="N1571" s="49"/>
      <c r="O1571" s="49"/>
      <c r="P1571" s="49"/>
    </row>
    <row r="1572" spans="1:16" s="2" customFormat="1" ht="15.75" x14ac:dyDescent="0.25">
      <c r="A1572" s="167"/>
      <c r="B1572" s="167"/>
      <c r="C1572" s="161"/>
      <c r="D1572" s="108" t="s">
        <v>9</v>
      </c>
      <c r="E1572" s="109">
        <f t="shared" si="415"/>
        <v>0</v>
      </c>
      <c r="F1572" s="109">
        <f t="shared" si="421"/>
        <v>0</v>
      </c>
      <c r="G1572" s="109">
        <f t="shared" si="421"/>
        <v>0</v>
      </c>
      <c r="H1572" s="109">
        <f t="shared" si="419"/>
        <v>0</v>
      </c>
      <c r="I1572" s="109">
        <f t="shared" si="420"/>
        <v>0</v>
      </c>
      <c r="J1572" s="109">
        <f t="shared" si="420"/>
        <v>0</v>
      </c>
      <c r="K1572" s="49"/>
      <c r="L1572" s="49"/>
      <c r="M1572" s="49"/>
      <c r="N1572" s="49"/>
      <c r="O1572" s="49"/>
      <c r="P1572" s="49"/>
    </row>
    <row r="1573" spans="1:16" s="2" customFormat="1" ht="15.75" x14ac:dyDescent="0.25">
      <c r="A1573" s="167"/>
      <c r="B1573" s="167"/>
      <c r="C1573" s="157" t="s">
        <v>255</v>
      </c>
      <c r="D1573" s="108" t="s">
        <v>6</v>
      </c>
      <c r="E1573" s="109">
        <f>SUM(E1574:E1577)</f>
        <v>0</v>
      </c>
      <c r="F1573" s="109">
        <f>SUM(F1574:F1577)</f>
        <v>0</v>
      </c>
      <c r="G1573" s="109">
        <f>SUM(G1574:G1577)</f>
        <v>0</v>
      </c>
      <c r="H1573" s="109">
        <f>SUM(H1574:H1577)</f>
        <v>0</v>
      </c>
      <c r="I1573" s="109">
        <f>SUM(I1574:I1577)</f>
        <v>0</v>
      </c>
      <c r="J1573" s="110">
        <f t="shared" si="406"/>
        <v>0</v>
      </c>
      <c r="K1573" s="49"/>
      <c r="L1573" s="49"/>
      <c r="M1573" s="49"/>
      <c r="N1573" s="49"/>
      <c r="O1573" s="49"/>
      <c r="P1573" s="49"/>
    </row>
    <row r="1574" spans="1:16" s="2" customFormat="1" ht="15.75" x14ac:dyDescent="0.25">
      <c r="A1574" s="167"/>
      <c r="B1574" s="167"/>
      <c r="C1574" s="158"/>
      <c r="D1574" s="96" t="s">
        <v>180</v>
      </c>
      <c r="E1574" s="109">
        <f>E1379</f>
        <v>0</v>
      </c>
      <c r="F1574" s="109">
        <f>F1379</f>
        <v>0</v>
      </c>
      <c r="G1574" s="109">
        <f>G1379</f>
        <v>0</v>
      </c>
      <c r="H1574" s="109">
        <f>H1379</f>
        <v>0</v>
      </c>
      <c r="I1574" s="109">
        <f>I1379</f>
        <v>0</v>
      </c>
      <c r="J1574" s="110">
        <f t="shared" si="406"/>
        <v>0</v>
      </c>
      <c r="K1574" s="49"/>
      <c r="L1574" s="49"/>
      <c r="M1574" s="49"/>
      <c r="N1574" s="49"/>
      <c r="O1574" s="49"/>
      <c r="P1574" s="49"/>
    </row>
    <row r="1575" spans="1:16" s="2" customFormat="1" ht="15.75" x14ac:dyDescent="0.25">
      <c r="A1575" s="167"/>
      <c r="B1575" s="167"/>
      <c r="C1575" s="158"/>
      <c r="D1575" s="108" t="s">
        <v>7</v>
      </c>
      <c r="E1575" s="109">
        <f t="shared" ref="E1575:I1577" si="422">E1380</f>
        <v>0</v>
      </c>
      <c r="F1575" s="109">
        <f t="shared" si="422"/>
        <v>0</v>
      </c>
      <c r="G1575" s="109">
        <f t="shared" si="422"/>
        <v>0</v>
      </c>
      <c r="H1575" s="109">
        <f t="shared" si="422"/>
        <v>0</v>
      </c>
      <c r="I1575" s="109">
        <f t="shared" si="422"/>
        <v>0</v>
      </c>
      <c r="J1575" s="110">
        <f t="shared" si="406"/>
        <v>0</v>
      </c>
      <c r="K1575" s="49"/>
      <c r="L1575" s="49"/>
      <c r="M1575" s="49"/>
      <c r="N1575" s="49"/>
      <c r="O1575" s="49"/>
      <c r="P1575" s="49"/>
    </row>
    <row r="1576" spans="1:16" s="2" customFormat="1" ht="15.75" x14ac:dyDescent="0.25">
      <c r="A1576" s="167"/>
      <c r="B1576" s="167"/>
      <c r="C1576" s="158"/>
      <c r="D1576" s="108" t="s">
        <v>8</v>
      </c>
      <c r="E1576" s="109">
        <f t="shared" si="422"/>
        <v>0</v>
      </c>
      <c r="F1576" s="109">
        <f t="shared" si="422"/>
        <v>0</v>
      </c>
      <c r="G1576" s="109">
        <f t="shared" si="422"/>
        <v>0</v>
      </c>
      <c r="H1576" s="109">
        <f t="shared" si="422"/>
        <v>0</v>
      </c>
      <c r="I1576" s="109">
        <f t="shared" si="422"/>
        <v>0</v>
      </c>
      <c r="J1576" s="110">
        <f t="shared" si="406"/>
        <v>0</v>
      </c>
      <c r="K1576" s="49"/>
      <c r="L1576" s="49"/>
      <c r="M1576" s="49"/>
      <c r="N1576" s="49"/>
      <c r="O1576" s="49"/>
      <c r="P1576" s="49"/>
    </row>
    <row r="1577" spans="1:16" s="2" customFormat="1" ht="15.75" x14ac:dyDescent="0.25">
      <c r="A1577" s="167"/>
      <c r="B1577" s="167"/>
      <c r="C1577" s="159"/>
      <c r="D1577" s="108" t="s">
        <v>9</v>
      </c>
      <c r="E1577" s="109">
        <f t="shared" si="422"/>
        <v>0</v>
      </c>
      <c r="F1577" s="109">
        <f t="shared" si="422"/>
        <v>0</v>
      </c>
      <c r="G1577" s="109">
        <f t="shared" si="422"/>
        <v>0</v>
      </c>
      <c r="H1577" s="109">
        <f t="shared" si="422"/>
        <v>0</v>
      </c>
      <c r="I1577" s="109">
        <f t="shared" si="422"/>
        <v>0</v>
      </c>
      <c r="J1577" s="110">
        <f t="shared" si="406"/>
        <v>0</v>
      </c>
      <c r="K1577" s="49"/>
      <c r="L1577" s="49"/>
      <c r="M1577" s="49"/>
      <c r="N1577" s="49"/>
      <c r="O1577" s="49"/>
      <c r="P1577" s="49"/>
    </row>
    <row r="1578" spans="1:16" s="2" customFormat="1" ht="15.75" x14ac:dyDescent="0.25">
      <c r="A1578" s="167"/>
      <c r="B1578" s="167"/>
      <c r="C1578" s="138" t="s">
        <v>54</v>
      </c>
      <c r="D1578" s="96" t="s">
        <v>6</v>
      </c>
      <c r="E1578" s="109">
        <f>SUM(E1579:E1582)</f>
        <v>0</v>
      </c>
      <c r="F1578" s="109">
        <f>SUM(F1579:F1582)</f>
        <v>0</v>
      </c>
      <c r="G1578" s="109">
        <f>SUM(G1579:G1582)</f>
        <v>0</v>
      </c>
      <c r="H1578" s="109">
        <f>SUM(H1579:H1582)</f>
        <v>0</v>
      </c>
      <c r="I1578" s="109">
        <f>SUM(I1579:I1582)</f>
        <v>0</v>
      </c>
      <c r="J1578" s="110">
        <f t="shared" si="406"/>
        <v>0</v>
      </c>
      <c r="K1578" s="49"/>
      <c r="L1578" s="49"/>
      <c r="M1578" s="49"/>
      <c r="N1578" s="49"/>
      <c r="O1578" s="49"/>
      <c r="P1578" s="49"/>
    </row>
    <row r="1579" spans="1:16" s="2" customFormat="1" ht="15.75" x14ac:dyDescent="0.25">
      <c r="A1579" s="167"/>
      <c r="B1579" s="167"/>
      <c r="C1579" s="160"/>
      <c r="D1579" s="96" t="s">
        <v>180</v>
      </c>
      <c r="E1579" s="110">
        <f>E1389</f>
        <v>0</v>
      </c>
      <c r="F1579" s="110">
        <f>F1389</f>
        <v>0</v>
      </c>
      <c r="G1579" s="110">
        <f>G1389</f>
        <v>0</v>
      </c>
      <c r="H1579" s="110">
        <f>H1389</f>
        <v>0</v>
      </c>
      <c r="I1579" s="110">
        <f>I1389</f>
        <v>0</v>
      </c>
      <c r="J1579" s="110">
        <f t="shared" si="406"/>
        <v>0</v>
      </c>
      <c r="K1579" s="49"/>
      <c r="L1579" s="49"/>
      <c r="M1579" s="49"/>
      <c r="N1579" s="49"/>
      <c r="O1579" s="49"/>
      <c r="P1579" s="49"/>
    </row>
    <row r="1580" spans="1:16" s="2" customFormat="1" ht="15.75" x14ac:dyDescent="0.25">
      <c r="A1580" s="167"/>
      <c r="B1580" s="167"/>
      <c r="C1580" s="160"/>
      <c r="D1580" s="96" t="s">
        <v>7</v>
      </c>
      <c r="E1580" s="110">
        <f t="shared" ref="E1580:I1582" si="423">E1390</f>
        <v>0</v>
      </c>
      <c r="F1580" s="110">
        <f t="shared" si="423"/>
        <v>0</v>
      </c>
      <c r="G1580" s="110">
        <f t="shared" si="423"/>
        <v>0</v>
      </c>
      <c r="H1580" s="110">
        <f t="shared" si="423"/>
        <v>0</v>
      </c>
      <c r="I1580" s="110">
        <f t="shared" si="423"/>
        <v>0</v>
      </c>
      <c r="J1580" s="110">
        <f t="shared" si="406"/>
        <v>0</v>
      </c>
      <c r="K1580" s="49"/>
      <c r="L1580" s="49"/>
      <c r="M1580" s="49"/>
      <c r="N1580" s="49"/>
      <c r="O1580" s="49"/>
      <c r="P1580" s="49"/>
    </row>
    <row r="1581" spans="1:16" s="2" customFormat="1" ht="15.75" x14ac:dyDescent="0.25">
      <c r="A1581" s="167"/>
      <c r="B1581" s="167"/>
      <c r="C1581" s="160"/>
      <c r="D1581" s="96" t="s">
        <v>8</v>
      </c>
      <c r="E1581" s="110">
        <f t="shared" si="423"/>
        <v>0</v>
      </c>
      <c r="F1581" s="110">
        <f t="shared" si="423"/>
        <v>0</v>
      </c>
      <c r="G1581" s="110">
        <f t="shared" si="423"/>
        <v>0</v>
      </c>
      <c r="H1581" s="110">
        <f t="shared" si="423"/>
        <v>0</v>
      </c>
      <c r="I1581" s="110">
        <f t="shared" si="423"/>
        <v>0</v>
      </c>
      <c r="J1581" s="110">
        <f t="shared" si="406"/>
        <v>0</v>
      </c>
      <c r="K1581" s="49"/>
      <c r="L1581" s="49"/>
      <c r="M1581" s="49"/>
      <c r="N1581" s="49"/>
      <c r="O1581" s="49"/>
      <c r="P1581" s="49"/>
    </row>
    <row r="1582" spans="1:16" s="2" customFormat="1" ht="15.75" x14ac:dyDescent="0.25">
      <c r="A1582" s="167"/>
      <c r="B1582" s="167"/>
      <c r="C1582" s="161"/>
      <c r="D1582" s="96" t="s">
        <v>9</v>
      </c>
      <c r="E1582" s="110">
        <f t="shared" si="423"/>
        <v>0</v>
      </c>
      <c r="F1582" s="110">
        <f t="shared" si="423"/>
        <v>0</v>
      </c>
      <c r="G1582" s="110">
        <f t="shared" si="423"/>
        <v>0</v>
      </c>
      <c r="H1582" s="110">
        <f t="shared" si="423"/>
        <v>0</v>
      </c>
      <c r="I1582" s="110">
        <f t="shared" si="423"/>
        <v>0</v>
      </c>
      <c r="J1582" s="110">
        <f t="shared" si="406"/>
        <v>0</v>
      </c>
      <c r="K1582" s="49"/>
      <c r="L1582" s="49"/>
      <c r="M1582" s="49"/>
      <c r="N1582" s="49"/>
      <c r="O1582" s="49"/>
      <c r="P1582" s="49"/>
    </row>
    <row r="1583" spans="1:16" s="2" customFormat="1" ht="15.75" x14ac:dyDescent="0.25">
      <c r="A1583" s="167"/>
      <c r="B1583" s="167"/>
      <c r="C1583" s="138" t="s">
        <v>51</v>
      </c>
      <c r="D1583" s="96" t="s">
        <v>6</v>
      </c>
      <c r="E1583" s="109">
        <f>SUM(E1584:E1587)</f>
        <v>171303.76405999999</v>
      </c>
      <c r="F1583" s="109">
        <f>SUM(F1584:F1587)</f>
        <v>786356.49353000009</v>
      </c>
      <c r="G1583" s="109">
        <f>SUM(G1584:G1587)</f>
        <v>98695.190019999995</v>
      </c>
      <c r="H1583" s="109">
        <f>SUM(H1584:H1587)</f>
        <v>98695.190019999995</v>
      </c>
      <c r="I1583" s="109">
        <f>SUM(I1584:I1587)</f>
        <v>0</v>
      </c>
      <c r="J1583" s="110">
        <f t="shared" si="406"/>
        <v>1155050.6376300002</v>
      </c>
      <c r="K1583" s="49"/>
      <c r="L1583" s="54"/>
      <c r="M1583" s="49"/>
      <c r="N1583" s="49"/>
      <c r="O1583" s="49"/>
      <c r="P1583" s="49"/>
    </row>
    <row r="1584" spans="1:16" s="2" customFormat="1" ht="15.75" x14ac:dyDescent="0.25">
      <c r="A1584" s="167"/>
      <c r="B1584" s="167"/>
      <c r="C1584" s="138"/>
      <c r="D1584" s="96" t="s">
        <v>180</v>
      </c>
      <c r="E1584" s="110">
        <f>E1504+E1514+E1524+E1534+E1574+E1579+E1509+E1529+E1519</f>
        <v>65328.36406</v>
      </c>
      <c r="F1584" s="110">
        <f>F1504+F1514+F1524+F1534+F1574+F1579+F1509+F1529+F1519+F1539+F1544+F1549+F1554+F1559+F1564+F1569</f>
        <v>90892.193530000004</v>
      </c>
      <c r="G1584" s="110">
        <f>G1504+G1514+G1524+G1534+G1574+G1579+G1509+G1529+G1519+G1539+G1544+G1549+G1554+G1559+G1564+G1569</f>
        <v>72708.690019999995</v>
      </c>
      <c r="H1584" s="110">
        <f>H1504+H1514+H1524+H1534+H1574+H1579+H1509+H1529+H1519+H1539+H1544+H1549+H1554+H1559+H1564+H1569</f>
        <v>72708.690019999995</v>
      </c>
      <c r="I1584" s="110">
        <f>I1504+I1514+I1524+I1534+I1574+I1579+I1509+I1529+I1519+I1539+I1544+I1549+I1554+I1559+I1564+I1569</f>
        <v>0</v>
      </c>
      <c r="J1584" s="110">
        <f t="shared" si="406"/>
        <v>301637.93763</v>
      </c>
      <c r="K1584" s="49"/>
      <c r="L1584" s="49"/>
      <c r="M1584" s="49"/>
      <c r="N1584" s="49"/>
      <c r="O1584" s="49"/>
      <c r="P1584" s="49"/>
    </row>
    <row r="1585" spans="1:16" s="2" customFormat="1" ht="15.75" x14ac:dyDescent="0.25">
      <c r="A1585" s="167"/>
      <c r="B1585" s="167"/>
      <c r="C1585" s="138"/>
      <c r="D1585" s="96" t="s">
        <v>7</v>
      </c>
      <c r="E1585" s="110">
        <f>E1505+E1515+E1525+E1535+E1575+E1580+E1510+E1530+E1520</f>
        <v>0</v>
      </c>
      <c r="F1585" s="110">
        <f>F1505+F1515+F1525+F1535+F1575+F1580+F1510+F1530+F1520</f>
        <v>0</v>
      </c>
      <c r="G1585" s="110">
        <f>G1505+G1515+G1525+G1535+G1575+G1580+G1510+G1530+G1520</f>
        <v>0</v>
      </c>
      <c r="H1585" s="110">
        <f>H1505+H1515+H1525+H1535+H1575+H1580+H1510+H1530+H1520</f>
        <v>0</v>
      </c>
      <c r="I1585" s="110">
        <f>I1505+I1515+I1525+I1535+I1575+I1580+I1510+I1530+I1520</f>
        <v>0</v>
      </c>
      <c r="J1585" s="110">
        <f t="shared" si="406"/>
        <v>0</v>
      </c>
      <c r="K1585" s="49"/>
      <c r="L1585" s="49"/>
      <c r="M1585" s="49"/>
      <c r="N1585" s="49"/>
      <c r="O1585" s="49"/>
      <c r="P1585" s="49"/>
    </row>
    <row r="1586" spans="1:16" s="2" customFormat="1" ht="15.75" x14ac:dyDescent="0.25">
      <c r="A1586" s="167"/>
      <c r="B1586" s="167"/>
      <c r="C1586" s="138"/>
      <c r="D1586" s="96" t="s">
        <v>8</v>
      </c>
      <c r="E1586" s="110">
        <f>E1506+E1516+E1526+E1536+E1576+E1581+E1511+E1531+E1521</f>
        <v>105975.4</v>
      </c>
      <c r="F1586" s="110">
        <f>F1506+F1516+F1526+F1536+F1576+F1581+F1511+F1531+F1521+F1566</f>
        <v>695464.3</v>
      </c>
      <c r="G1586" s="110">
        <f>G1506+G1516+G1526+G1536+G1576+G1581+G1511+G1531+G1521</f>
        <v>25986.5</v>
      </c>
      <c r="H1586" s="110">
        <f>H1506+H1516+H1526+H1536+H1576+H1581+H1511+H1531+H1521+H1541</f>
        <v>25986.5</v>
      </c>
      <c r="I1586" s="110">
        <f>I1506+I1516+I1526+I1536+I1576+I1581+I1511+I1531+I1521</f>
        <v>0</v>
      </c>
      <c r="J1586" s="110">
        <f t="shared" si="406"/>
        <v>853412.70000000007</v>
      </c>
      <c r="K1586" s="49"/>
      <c r="L1586" s="49"/>
      <c r="M1586" s="49"/>
      <c r="N1586" s="49"/>
      <c r="O1586" s="49"/>
      <c r="P1586" s="49"/>
    </row>
    <row r="1587" spans="1:16" s="2" customFormat="1" ht="15.75" x14ac:dyDescent="0.25">
      <c r="A1587" s="167"/>
      <c r="B1587" s="167"/>
      <c r="C1587" s="138"/>
      <c r="D1587" s="96" t="s">
        <v>9</v>
      </c>
      <c r="E1587" s="110">
        <f>E1507+E1517+E1527+E1537+E1577+E1582+E1512+E1532+E1522</f>
        <v>0</v>
      </c>
      <c r="F1587" s="110">
        <f>F1507+F1517+F1527+F1537+F1577+F1582+F1512+F1532+F1522</f>
        <v>0</v>
      </c>
      <c r="G1587" s="110">
        <f>G1507+G1517+G1527+G1537+G1577+G1582+G1512+G1532+G1522</f>
        <v>0</v>
      </c>
      <c r="H1587" s="110">
        <f>H1507+H1517+H1527+H1537+H1577+H1582+H1512+H1532+H1522</f>
        <v>0</v>
      </c>
      <c r="I1587" s="110">
        <f>I1507+I1517+I1527+I1537+I1577+I1582+I1512+I1532+I1522</f>
        <v>0</v>
      </c>
      <c r="J1587" s="110">
        <f t="shared" si="406"/>
        <v>0</v>
      </c>
      <c r="K1587" s="49"/>
      <c r="L1587" s="49"/>
      <c r="M1587" s="49"/>
      <c r="N1587" s="49"/>
      <c r="O1587" s="49"/>
      <c r="P1587" s="49"/>
    </row>
    <row r="1588" spans="1:16" s="2" customFormat="1" ht="15.75" x14ac:dyDescent="0.25">
      <c r="A1588" s="138" t="s">
        <v>159</v>
      </c>
      <c r="B1588" s="138"/>
      <c r="C1588" s="138"/>
      <c r="D1588" s="138"/>
      <c r="E1588" s="138"/>
      <c r="F1588" s="138"/>
      <c r="G1588" s="138"/>
      <c r="H1588" s="138"/>
      <c r="I1588" s="138"/>
      <c r="J1588" s="138"/>
      <c r="K1588" s="49"/>
      <c r="L1588" s="49"/>
      <c r="M1588" s="49"/>
      <c r="N1588" s="49"/>
      <c r="O1588" s="49"/>
      <c r="P1588" s="49"/>
    </row>
    <row r="1589" spans="1:16" s="2" customFormat="1" ht="15.75" x14ac:dyDescent="0.25">
      <c r="A1589" s="147" t="s">
        <v>13</v>
      </c>
      <c r="B1589" s="135" t="s">
        <v>188</v>
      </c>
      <c r="C1589" s="135" t="s">
        <v>161</v>
      </c>
      <c r="D1589" s="86" t="s">
        <v>6</v>
      </c>
      <c r="E1589" s="93">
        <f>SUM(E1590:E1593)</f>
        <v>0</v>
      </c>
      <c r="F1589" s="93">
        <f>SUM(F1590:F1593)</f>
        <v>0</v>
      </c>
      <c r="G1589" s="93">
        <f>SUM(G1590:G1593)</f>
        <v>0</v>
      </c>
      <c r="H1589" s="93">
        <f>SUM(H1590:H1593)</f>
        <v>0</v>
      </c>
      <c r="I1589" s="93">
        <f>SUM(I1590:I1593)</f>
        <v>0</v>
      </c>
      <c r="J1589" s="92">
        <f>E1589+F1589+G1589+H1589+I1589</f>
        <v>0</v>
      </c>
      <c r="K1589" s="49"/>
      <c r="L1589" s="49"/>
      <c r="M1589" s="49"/>
      <c r="N1589" s="49"/>
      <c r="O1589" s="49"/>
      <c r="P1589" s="49"/>
    </row>
    <row r="1590" spans="1:16" s="2" customFormat="1" ht="15.75" x14ac:dyDescent="0.25">
      <c r="A1590" s="147"/>
      <c r="B1590" s="135"/>
      <c r="C1590" s="135"/>
      <c r="D1590" s="86" t="s">
        <v>180</v>
      </c>
      <c r="E1590" s="94">
        <v>0</v>
      </c>
      <c r="F1590" s="94">
        <v>0</v>
      </c>
      <c r="G1590" s="94">
        <v>0</v>
      </c>
      <c r="H1590" s="94">
        <v>0</v>
      </c>
      <c r="I1590" s="94">
        <v>0</v>
      </c>
      <c r="J1590" s="92">
        <f t="shared" ref="J1590:J1653" si="424">E1590+F1590+G1590+H1590+I1590</f>
        <v>0</v>
      </c>
      <c r="K1590" s="49"/>
      <c r="L1590" s="49"/>
      <c r="M1590" s="49"/>
      <c r="N1590" s="49"/>
      <c r="O1590" s="49"/>
      <c r="P1590" s="49"/>
    </row>
    <row r="1591" spans="1:16" s="2" customFormat="1" ht="15.75" x14ac:dyDescent="0.25">
      <c r="A1591" s="147"/>
      <c r="B1591" s="135"/>
      <c r="C1591" s="135"/>
      <c r="D1591" s="86" t="s">
        <v>7</v>
      </c>
      <c r="E1591" s="94">
        <v>0</v>
      </c>
      <c r="F1591" s="94">
        <v>0</v>
      </c>
      <c r="G1591" s="94">
        <v>0</v>
      </c>
      <c r="H1591" s="94">
        <v>0</v>
      </c>
      <c r="I1591" s="94">
        <v>0</v>
      </c>
      <c r="J1591" s="92">
        <f t="shared" si="424"/>
        <v>0</v>
      </c>
      <c r="K1591" s="49"/>
      <c r="L1591" s="49"/>
      <c r="M1591" s="49"/>
      <c r="N1591" s="49"/>
      <c r="O1591" s="49"/>
      <c r="P1591" s="49"/>
    </row>
    <row r="1592" spans="1:16" s="2" customFormat="1" ht="15.75" x14ac:dyDescent="0.25">
      <c r="A1592" s="147"/>
      <c r="B1592" s="135"/>
      <c r="C1592" s="135"/>
      <c r="D1592" s="86" t="s">
        <v>8</v>
      </c>
      <c r="E1592" s="94">
        <v>0</v>
      </c>
      <c r="F1592" s="94">
        <v>0</v>
      </c>
      <c r="G1592" s="94">
        <v>0</v>
      </c>
      <c r="H1592" s="94">
        <v>0</v>
      </c>
      <c r="I1592" s="94">
        <v>0</v>
      </c>
      <c r="J1592" s="92">
        <f t="shared" si="424"/>
        <v>0</v>
      </c>
      <c r="K1592" s="49"/>
      <c r="L1592" s="49"/>
      <c r="M1592" s="49"/>
      <c r="N1592" s="49"/>
      <c r="O1592" s="49"/>
      <c r="P1592" s="49"/>
    </row>
    <row r="1593" spans="1:16" ht="15.75" x14ac:dyDescent="0.25">
      <c r="A1593" s="147"/>
      <c r="B1593" s="135"/>
      <c r="C1593" s="135"/>
      <c r="D1593" s="86" t="s">
        <v>9</v>
      </c>
      <c r="E1593" s="94">
        <v>0</v>
      </c>
      <c r="F1593" s="94">
        <v>0</v>
      </c>
      <c r="G1593" s="94">
        <v>0</v>
      </c>
      <c r="H1593" s="94">
        <v>0</v>
      </c>
      <c r="I1593" s="94">
        <v>0</v>
      </c>
      <c r="J1593" s="92">
        <f t="shared" si="424"/>
        <v>0</v>
      </c>
      <c r="K1593" s="57"/>
      <c r="L1593" s="57"/>
      <c r="M1593" s="57"/>
      <c r="N1593" s="57"/>
      <c r="O1593" s="57"/>
      <c r="P1593" s="57"/>
    </row>
    <row r="1594" spans="1:16" ht="15.75" x14ac:dyDescent="0.25">
      <c r="A1594" s="147" t="s">
        <v>132</v>
      </c>
      <c r="B1594" s="135" t="s">
        <v>181</v>
      </c>
      <c r="C1594" s="135" t="s">
        <v>161</v>
      </c>
      <c r="D1594" s="86" t="s">
        <v>6</v>
      </c>
      <c r="E1594" s="93">
        <f>SUM(E1595:E1598)</f>
        <v>0</v>
      </c>
      <c r="F1594" s="93">
        <f>SUM(F1595:F1598)</f>
        <v>0</v>
      </c>
      <c r="G1594" s="93">
        <f>SUM(G1595:G1598)</f>
        <v>0</v>
      </c>
      <c r="H1594" s="93">
        <f>SUM(H1595:H1598)</f>
        <v>0</v>
      </c>
      <c r="I1594" s="93">
        <f>SUM(I1595:I1598)</f>
        <v>0</v>
      </c>
      <c r="J1594" s="92">
        <f t="shared" si="424"/>
        <v>0</v>
      </c>
      <c r="K1594" s="57"/>
      <c r="L1594" s="57"/>
      <c r="M1594" s="57"/>
      <c r="N1594" s="57"/>
      <c r="O1594" s="57"/>
      <c r="P1594" s="57"/>
    </row>
    <row r="1595" spans="1:16" ht="15.75" x14ac:dyDescent="0.25">
      <c r="A1595" s="147"/>
      <c r="B1595" s="135"/>
      <c r="C1595" s="135"/>
      <c r="D1595" s="86" t="s">
        <v>180</v>
      </c>
      <c r="E1595" s="94">
        <v>0</v>
      </c>
      <c r="F1595" s="94">
        <v>0</v>
      </c>
      <c r="G1595" s="94">
        <v>0</v>
      </c>
      <c r="H1595" s="94">
        <v>0</v>
      </c>
      <c r="I1595" s="94">
        <v>0</v>
      </c>
      <c r="J1595" s="92">
        <f t="shared" si="424"/>
        <v>0</v>
      </c>
      <c r="K1595" s="57"/>
      <c r="L1595" s="57"/>
      <c r="M1595" s="57"/>
      <c r="N1595" s="57"/>
      <c r="O1595" s="57"/>
      <c r="P1595" s="57"/>
    </row>
    <row r="1596" spans="1:16" ht="15.75" x14ac:dyDescent="0.25">
      <c r="A1596" s="147"/>
      <c r="B1596" s="135"/>
      <c r="C1596" s="135"/>
      <c r="D1596" s="86" t="s">
        <v>7</v>
      </c>
      <c r="E1596" s="94">
        <v>0</v>
      </c>
      <c r="F1596" s="94">
        <v>0</v>
      </c>
      <c r="G1596" s="94">
        <v>0</v>
      </c>
      <c r="H1596" s="94">
        <v>0</v>
      </c>
      <c r="I1596" s="94">
        <v>0</v>
      </c>
      <c r="J1596" s="92">
        <f t="shared" si="424"/>
        <v>0</v>
      </c>
      <c r="K1596" s="57"/>
      <c r="L1596" s="57"/>
      <c r="M1596" s="57"/>
      <c r="N1596" s="57"/>
      <c r="O1596" s="57"/>
      <c r="P1596" s="57"/>
    </row>
    <row r="1597" spans="1:16" ht="15.75" x14ac:dyDescent="0.25">
      <c r="A1597" s="147"/>
      <c r="B1597" s="135"/>
      <c r="C1597" s="135"/>
      <c r="D1597" s="86" t="s">
        <v>8</v>
      </c>
      <c r="E1597" s="94">
        <v>0</v>
      </c>
      <c r="F1597" s="94">
        <v>0</v>
      </c>
      <c r="G1597" s="94">
        <v>0</v>
      </c>
      <c r="H1597" s="94">
        <v>0</v>
      </c>
      <c r="I1597" s="94">
        <v>0</v>
      </c>
      <c r="J1597" s="92">
        <f t="shared" si="424"/>
        <v>0</v>
      </c>
      <c r="K1597" s="57"/>
      <c r="L1597" s="57"/>
      <c r="M1597" s="57"/>
      <c r="N1597" s="57"/>
      <c r="O1597" s="57"/>
      <c r="P1597" s="57"/>
    </row>
    <row r="1598" spans="1:16" ht="15.75" x14ac:dyDescent="0.25">
      <c r="A1598" s="147"/>
      <c r="B1598" s="135"/>
      <c r="C1598" s="135"/>
      <c r="D1598" s="86" t="s">
        <v>9</v>
      </c>
      <c r="E1598" s="94">
        <v>0</v>
      </c>
      <c r="F1598" s="94">
        <v>0</v>
      </c>
      <c r="G1598" s="94">
        <v>0</v>
      </c>
      <c r="H1598" s="94">
        <v>0</v>
      </c>
      <c r="I1598" s="94">
        <v>0</v>
      </c>
      <c r="J1598" s="92">
        <f t="shared" si="424"/>
        <v>0</v>
      </c>
      <c r="K1598" s="57"/>
      <c r="L1598" s="57"/>
      <c r="M1598" s="57"/>
      <c r="N1598" s="57"/>
      <c r="O1598" s="57"/>
      <c r="P1598" s="57"/>
    </row>
    <row r="1599" spans="1:16" ht="15.75" x14ac:dyDescent="0.25">
      <c r="A1599" s="147"/>
      <c r="B1599" s="135"/>
      <c r="C1599" s="135" t="s">
        <v>289</v>
      </c>
      <c r="D1599" s="86" t="s">
        <v>6</v>
      </c>
      <c r="E1599" s="93">
        <f>SUM(E1600:E1603)</f>
        <v>0</v>
      </c>
      <c r="F1599" s="93">
        <f>SUM(F1600:F1603)</f>
        <v>0</v>
      </c>
      <c r="G1599" s="93">
        <f>SUM(G1600:G1603)</f>
        <v>0</v>
      </c>
      <c r="H1599" s="93">
        <f>SUM(H1600:H1603)</f>
        <v>0</v>
      </c>
      <c r="I1599" s="93">
        <f>SUM(I1600:I1603)</f>
        <v>0</v>
      </c>
      <c r="J1599" s="92">
        <f t="shared" si="424"/>
        <v>0</v>
      </c>
      <c r="K1599" s="57"/>
      <c r="L1599" s="57"/>
      <c r="M1599" s="57"/>
      <c r="N1599" s="57"/>
      <c r="O1599" s="57"/>
      <c r="P1599" s="57"/>
    </row>
    <row r="1600" spans="1:16" ht="15.75" x14ac:dyDescent="0.25">
      <c r="A1600" s="147"/>
      <c r="B1600" s="135"/>
      <c r="C1600" s="135"/>
      <c r="D1600" s="86" t="s">
        <v>180</v>
      </c>
      <c r="E1600" s="92">
        <v>0</v>
      </c>
      <c r="F1600" s="92">
        <v>0</v>
      </c>
      <c r="G1600" s="92">
        <v>0</v>
      </c>
      <c r="H1600" s="92">
        <v>0</v>
      </c>
      <c r="I1600" s="92">
        <v>0</v>
      </c>
      <c r="J1600" s="92">
        <f t="shared" si="424"/>
        <v>0</v>
      </c>
      <c r="K1600" s="57"/>
      <c r="L1600" s="57"/>
      <c r="M1600" s="57"/>
      <c r="N1600" s="57"/>
      <c r="O1600" s="57"/>
      <c r="P1600" s="57"/>
    </row>
    <row r="1601" spans="1:16" ht="15.75" x14ac:dyDescent="0.25">
      <c r="A1601" s="147"/>
      <c r="B1601" s="135"/>
      <c r="C1601" s="135"/>
      <c r="D1601" s="86" t="s">
        <v>7</v>
      </c>
      <c r="E1601" s="92">
        <v>0</v>
      </c>
      <c r="F1601" s="92">
        <v>0</v>
      </c>
      <c r="G1601" s="92">
        <v>0</v>
      </c>
      <c r="H1601" s="92">
        <v>0</v>
      </c>
      <c r="I1601" s="92">
        <v>0</v>
      </c>
      <c r="J1601" s="92">
        <f t="shared" si="424"/>
        <v>0</v>
      </c>
      <c r="K1601" s="57"/>
      <c r="L1601" s="57"/>
      <c r="M1601" s="57"/>
      <c r="N1601" s="57"/>
      <c r="O1601" s="57"/>
      <c r="P1601" s="57"/>
    </row>
    <row r="1602" spans="1:16" ht="15.75" x14ac:dyDescent="0.25">
      <c r="A1602" s="147"/>
      <c r="B1602" s="135"/>
      <c r="C1602" s="135"/>
      <c r="D1602" s="86" t="s">
        <v>8</v>
      </c>
      <c r="E1602" s="92">
        <v>0</v>
      </c>
      <c r="F1602" s="92">
        <v>0</v>
      </c>
      <c r="G1602" s="92">
        <v>0</v>
      </c>
      <c r="H1602" s="92">
        <v>0</v>
      </c>
      <c r="I1602" s="92">
        <v>0</v>
      </c>
      <c r="J1602" s="92">
        <f t="shared" si="424"/>
        <v>0</v>
      </c>
      <c r="K1602" s="57"/>
      <c r="L1602" s="57"/>
      <c r="M1602" s="57"/>
      <c r="N1602" s="57"/>
      <c r="O1602" s="57"/>
      <c r="P1602" s="57"/>
    </row>
    <row r="1603" spans="1:16" s="3" customFormat="1" ht="78.75" customHeight="1" outlineLevel="1" x14ac:dyDescent="0.25">
      <c r="A1603" s="147"/>
      <c r="B1603" s="135"/>
      <c r="C1603" s="135"/>
      <c r="D1603" s="86" t="s">
        <v>9</v>
      </c>
      <c r="E1603" s="92">
        <v>0</v>
      </c>
      <c r="F1603" s="92">
        <v>0</v>
      </c>
      <c r="G1603" s="92">
        <v>0</v>
      </c>
      <c r="H1603" s="92">
        <v>0</v>
      </c>
      <c r="I1603" s="92">
        <v>0</v>
      </c>
      <c r="J1603" s="92">
        <f t="shared" si="424"/>
        <v>0</v>
      </c>
      <c r="K1603" s="62"/>
      <c r="L1603" s="62"/>
      <c r="M1603" s="62"/>
      <c r="N1603" s="62"/>
      <c r="O1603" s="62"/>
      <c r="P1603" s="62"/>
    </row>
    <row r="1604" spans="1:16" ht="15.75" outlineLevel="1" x14ac:dyDescent="0.25">
      <c r="A1604" s="147"/>
      <c r="B1604" s="135"/>
      <c r="C1604" s="135" t="s">
        <v>51</v>
      </c>
      <c r="D1604" s="86" t="s">
        <v>6</v>
      </c>
      <c r="E1604" s="93">
        <f>SUM(E1605:E1608)</f>
        <v>0</v>
      </c>
      <c r="F1604" s="93">
        <f>SUM(F1605:F1608)</f>
        <v>0</v>
      </c>
      <c r="G1604" s="93">
        <f>SUM(G1605:G1608)</f>
        <v>0</v>
      </c>
      <c r="H1604" s="93">
        <f>SUM(H1605:H1608)</f>
        <v>0</v>
      </c>
      <c r="I1604" s="93">
        <f>SUM(I1605:I1608)</f>
        <v>0</v>
      </c>
      <c r="J1604" s="92">
        <f t="shared" si="424"/>
        <v>0</v>
      </c>
      <c r="K1604" s="57"/>
      <c r="L1604" s="57"/>
      <c r="M1604" s="57"/>
      <c r="N1604" s="57"/>
      <c r="O1604" s="57"/>
      <c r="P1604" s="57"/>
    </row>
    <row r="1605" spans="1:16" ht="15.75" outlineLevel="1" x14ac:dyDescent="0.25">
      <c r="A1605" s="147"/>
      <c r="B1605" s="135"/>
      <c r="C1605" s="135"/>
      <c r="D1605" s="86" t="s">
        <v>180</v>
      </c>
      <c r="E1605" s="92">
        <f>E1595+E1600</f>
        <v>0</v>
      </c>
      <c r="F1605" s="92">
        <f>F1595+F1600</f>
        <v>0</v>
      </c>
      <c r="G1605" s="92">
        <f>G1595+G1600</f>
        <v>0</v>
      </c>
      <c r="H1605" s="92">
        <f>H1595+H1600</f>
        <v>0</v>
      </c>
      <c r="I1605" s="92">
        <f>I1595+I1600</f>
        <v>0</v>
      </c>
      <c r="J1605" s="92">
        <f t="shared" si="424"/>
        <v>0</v>
      </c>
      <c r="K1605" s="57"/>
      <c r="L1605" s="57"/>
      <c r="M1605" s="57"/>
      <c r="N1605" s="57"/>
      <c r="O1605" s="57"/>
      <c r="P1605" s="57"/>
    </row>
    <row r="1606" spans="1:16" ht="15.75" outlineLevel="1" x14ac:dyDescent="0.25">
      <c r="A1606" s="147"/>
      <c r="B1606" s="135"/>
      <c r="C1606" s="135"/>
      <c r="D1606" s="86" t="s">
        <v>7</v>
      </c>
      <c r="E1606" s="92">
        <f t="shared" ref="E1606:I1608" si="425">E1596+E1601</f>
        <v>0</v>
      </c>
      <c r="F1606" s="92">
        <f t="shared" si="425"/>
        <v>0</v>
      </c>
      <c r="G1606" s="92">
        <f t="shared" si="425"/>
        <v>0</v>
      </c>
      <c r="H1606" s="92">
        <f t="shared" si="425"/>
        <v>0</v>
      </c>
      <c r="I1606" s="92">
        <f t="shared" si="425"/>
        <v>0</v>
      </c>
      <c r="J1606" s="92">
        <f t="shared" si="424"/>
        <v>0</v>
      </c>
      <c r="K1606" s="57"/>
      <c r="L1606" s="57"/>
      <c r="M1606" s="57"/>
      <c r="N1606" s="57"/>
      <c r="O1606" s="57"/>
      <c r="P1606" s="57"/>
    </row>
    <row r="1607" spans="1:16" ht="15.75" outlineLevel="1" x14ac:dyDescent="0.25">
      <c r="A1607" s="147"/>
      <c r="B1607" s="135"/>
      <c r="C1607" s="135"/>
      <c r="D1607" s="86" t="s">
        <v>8</v>
      </c>
      <c r="E1607" s="92">
        <f t="shared" si="425"/>
        <v>0</v>
      </c>
      <c r="F1607" s="92">
        <f t="shared" si="425"/>
        <v>0</v>
      </c>
      <c r="G1607" s="92">
        <f t="shared" si="425"/>
        <v>0</v>
      </c>
      <c r="H1607" s="92">
        <f t="shared" si="425"/>
        <v>0</v>
      </c>
      <c r="I1607" s="92">
        <f t="shared" si="425"/>
        <v>0</v>
      </c>
      <c r="J1607" s="92">
        <f t="shared" si="424"/>
        <v>0</v>
      </c>
      <c r="K1607" s="57"/>
      <c r="L1607" s="57"/>
      <c r="M1607" s="57"/>
      <c r="N1607" s="57"/>
      <c r="O1607" s="57"/>
      <c r="P1607" s="57"/>
    </row>
    <row r="1608" spans="1:16" ht="15.75" outlineLevel="1" x14ac:dyDescent="0.25">
      <c r="A1608" s="147"/>
      <c r="B1608" s="135"/>
      <c r="C1608" s="135"/>
      <c r="D1608" s="86" t="s">
        <v>9</v>
      </c>
      <c r="E1608" s="92">
        <f t="shared" si="425"/>
        <v>0</v>
      </c>
      <c r="F1608" s="92">
        <f t="shared" si="425"/>
        <v>0</v>
      </c>
      <c r="G1608" s="92">
        <f t="shared" si="425"/>
        <v>0</v>
      </c>
      <c r="H1608" s="92">
        <f t="shared" si="425"/>
        <v>0</v>
      </c>
      <c r="I1608" s="92">
        <f t="shared" si="425"/>
        <v>0</v>
      </c>
      <c r="J1608" s="92">
        <f t="shared" si="424"/>
        <v>0</v>
      </c>
      <c r="K1608" s="57"/>
      <c r="L1608" s="57"/>
      <c r="M1608" s="57"/>
      <c r="N1608" s="57"/>
      <c r="O1608" s="57"/>
      <c r="P1608" s="57"/>
    </row>
    <row r="1609" spans="1:16" ht="14.45" customHeight="1" outlineLevel="1" x14ac:dyDescent="0.25">
      <c r="A1609" s="147" t="s">
        <v>133</v>
      </c>
      <c r="B1609" s="135" t="s">
        <v>77</v>
      </c>
      <c r="C1609" s="135" t="s">
        <v>161</v>
      </c>
      <c r="D1609" s="86" t="s">
        <v>6</v>
      </c>
      <c r="E1609" s="93">
        <f>SUM(E1610:E1613)</f>
        <v>0</v>
      </c>
      <c r="F1609" s="93">
        <f>SUM(F1610:F1613)</f>
        <v>0</v>
      </c>
      <c r="G1609" s="93">
        <f>SUM(G1610:G1613)</f>
        <v>0</v>
      </c>
      <c r="H1609" s="93">
        <f>SUM(H1610:H1613)</f>
        <v>0</v>
      </c>
      <c r="I1609" s="93">
        <f>SUM(I1610:I1613)</f>
        <v>0</v>
      </c>
      <c r="J1609" s="92">
        <f t="shared" si="424"/>
        <v>0</v>
      </c>
      <c r="K1609" s="57"/>
      <c r="L1609" s="57"/>
      <c r="M1609" s="57"/>
      <c r="N1609" s="57"/>
      <c r="O1609" s="57"/>
      <c r="P1609" s="57"/>
    </row>
    <row r="1610" spans="1:16" ht="14.45" customHeight="1" outlineLevel="1" x14ac:dyDescent="0.25">
      <c r="A1610" s="147"/>
      <c r="B1610" s="135"/>
      <c r="C1610" s="135"/>
      <c r="D1610" s="86" t="s">
        <v>180</v>
      </c>
      <c r="E1610" s="94">
        <v>0</v>
      </c>
      <c r="F1610" s="94">
        <v>0</v>
      </c>
      <c r="G1610" s="94">
        <v>0</v>
      </c>
      <c r="H1610" s="94">
        <v>0</v>
      </c>
      <c r="I1610" s="94">
        <v>0</v>
      </c>
      <c r="J1610" s="92">
        <f t="shared" si="424"/>
        <v>0</v>
      </c>
      <c r="K1610" s="57"/>
      <c r="L1610" s="57"/>
      <c r="M1610" s="57"/>
      <c r="N1610" s="57"/>
      <c r="O1610" s="57"/>
      <c r="P1610" s="57"/>
    </row>
    <row r="1611" spans="1:16" ht="14.45" customHeight="1" outlineLevel="1" x14ac:dyDescent="0.25">
      <c r="A1611" s="147"/>
      <c r="B1611" s="135"/>
      <c r="C1611" s="135"/>
      <c r="D1611" s="86" t="s">
        <v>7</v>
      </c>
      <c r="E1611" s="94">
        <v>0</v>
      </c>
      <c r="F1611" s="94">
        <v>0</v>
      </c>
      <c r="G1611" s="94">
        <v>0</v>
      </c>
      <c r="H1611" s="94">
        <v>0</v>
      </c>
      <c r="I1611" s="94">
        <v>0</v>
      </c>
      <c r="J1611" s="92">
        <f t="shared" si="424"/>
        <v>0</v>
      </c>
      <c r="K1611" s="57"/>
      <c r="L1611" s="57"/>
      <c r="M1611" s="57"/>
      <c r="N1611" s="57"/>
      <c r="O1611" s="57"/>
      <c r="P1611" s="57"/>
    </row>
    <row r="1612" spans="1:16" ht="14.45" customHeight="1" outlineLevel="1" x14ac:dyDescent="0.25">
      <c r="A1612" s="147"/>
      <c r="B1612" s="135"/>
      <c r="C1612" s="135"/>
      <c r="D1612" s="86" t="s">
        <v>8</v>
      </c>
      <c r="E1612" s="94">
        <v>0</v>
      </c>
      <c r="F1612" s="94">
        <v>0</v>
      </c>
      <c r="G1612" s="94">
        <v>0</v>
      </c>
      <c r="H1612" s="94">
        <v>0</v>
      </c>
      <c r="I1612" s="94">
        <v>0</v>
      </c>
      <c r="J1612" s="92">
        <f t="shared" si="424"/>
        <v>0</v>
      </c>
      <c r="K1612" s="57"/>
      <c r="L1612" s="57"/>
      <c r="M1612" s="57"/>
      <c r="N1612" s="57"/>
      <c r="O1612" s="57"/>
      <c r="P1612" s="57"/>
    </row>
    <row r="1613" spans="1:16" ht="15.75" outlineLevel="1" x14ac:dyDescent="0.25">
      <c r="A1613" s="147"/>
      <c r="B1613" s="135"/>
      <c r="C1613" s="135"/>
      <c r="D1613" s="86" t="s">
        <v>9</v>
      </c>
      <c r="E1613" s="94">
        <v>0</v>
      </c>
      <c r="F1613" s="94">
        <v>0</v>
      </c>
      <c r="G1613" s="94">
        <v>0</v>
      </c>
      <c r="H1613" s="94">
        <v>0</v>
      </c>
      <c r="I1613" s="94">
        <v>0</v>
      </c>
      <c r="J1613" s="92">
        <f t="shared" si="424"/>
        <v>0</v>
      </c>
      <c r="K1613" s="57"/>
      <c r="L1613" s="57"/>
      <c r="M1613" s="57"/>
      <c r="N1613" s="57"/>
      <c r="O1613" s="57"/>
      <c r="P1613" s="57"/>
    </row>
    <row r="1614" spans="1:16" ht="14.45" customHeight="1" outlineLevel="1" x14ac:dyDescent="0.25">
      <c r="A1614" s="147"/>
      <c r="B1614" s="135"/>
      <c r="C1614" s="135" t="s">
        <v>61</v>
      </c>
      <c r="D1614" s="86" t="s">
        <v>6</v>
      </c>
      <c r="E1614" s="93">
        <f>SUM(E1615:E1618)</f>
        <v>0</v>
      </c>
      <c r="F1614" s="93">
        <f>SUM(F1615:F1618)</f>
        <v>0</v>
      </c>
      <c r="G1614" s="93">
        <f>SUM(G1615:G1618)</f>
        <v>0</v>
      </c>
      <c r="H1614" s="93">
        <f>SUM(H1615:H1618)</f>
        <v>0</v>
      </c>
      <c r="I1614" s="93">
        <f>SUM(I1615:I1618)</f>
        <v>0</v>
      </c>
      <c r="J1614" s="92">
        <f t="shared" si="424"/>
        <v>0</v>
      </c>
      <c r="K1614" s="57"/>
      <c r="L1614" s="57"/>
      <c r="M1614" s="57"/>
      <c r="N1614" s="57"/>
      <c r="O1614" s="57"/>
      <c r="P1614" s="57"/>
    </row>
    <row r="1615" spans="1:16" ht="15.75" outlineLevel="1" x14ac:dyDescent="0.25">
      <c r="A1615" s="147"/>
      <c r="B1615" s="135"/>
      <c r="C1615" s="135"/>
      <c r="D1615" s="86" t="s">
        <v>180</v>
      </c>
      <c r="E1615" s="92">
        <v>0</v>
      </c>
      <c r="F1615" s="92">
        <v>0</v>
      </c>
      <c r="G1615" s="92">
        <v>0</v>
      </c>
      <c r="H1615" s="92">
        <v>0</v>
      </c>
      <c r="I1615" s="92">
        <v>0</v>
      </c>
      <c r="J1615" s="92">
        <f t="shared" si="424"/>
        <v>0</v>
      </c>
      <c r="K1615" s="57"/>
      <c r="L1615" s="57"/>
      <c r="M1615" s="57"/>
      <c r="N1615" s="57"/>
      <c r="O1615" s="57"/>
      <c r="P1615" s="57"/>
    </row>
    <row r="1616" spans="1:16" ht="15.75" outlineLevel="1" x14ac:dyDescent="0.25">
      <c r="A1616" s="147"/>
      <c r="B1616" s="135"/>
      <c r="C1616" s="135"/>
      <c r="D1616" s="86" t="s">
        <v>7</v>
      </c>
      <c r="E1616" s="92">
        <v>0</v>
      </c>
      <c r="F1616" s="92">
        <v>0</v>
      </c>
      <c r="G1616" s="92">
        <v>0</v>
      </c>
      <c r="H1616" s="92">
        <v>0</v>
      </c>
      <c r="I1616" s="92">
        <v>0</v>
      </c>
      <c r="J1616" s="92">
        <f t="shared" si="424"/>
        <v>0</v>
      </c>
      <c r="K1616" s="57"/>
      <c r="L1616" s="57"/>
      <c r="M1616" s="57"/>
      <c r="N1616" s="57"/>
      <c r="O1616" s="57"/>
      <c r="P1616" s="57"/>
    </row>
    <row r="1617" spans="1:16" ht="14.45" customHeight="1" outlineLevel="1" x14ac:dyDescent="0.25">
      <c r="A1617" s="147"/>
      <c r="B1617" s="135"/>
      <c r="C1617" s="135"/>
      <c r="D1617" s="86" t="s">
        <v>8</v>
      </c>
      <c r="E1617" s="92">
        <v>0</v>
      </c>
      <c r="F1617" s="92">
        <v>0</v>
      </c>
      <c r="G1617" s="92">
        <v>0</v>
      </c>
      <c r="H1617" s="92">
        <v>0</v>
      </c>
      <c r="I1617" s="92">
        <v>0</v>
      </c>
      <c r="J1617" s="92">
        <f t="shared" si="424"/>
        <v>0</v>
      </c>
      <c r="K1617" s="57"/>
      <c r="L1617" s="57"/>
      <c r="M1617" s="57"/>
      <c r="N1617" s="57"/>
      <c r="O1617" s="57"/>
      <c r="P1617" s="57"/>
    </row>
    <row r="1618" spans="1:16" ht="15.75" outlineLevel="1" x14ac:dyDescent="0.25">
      <c r="A1618" s="147"/>
      <c r="B1618" s="135"/>
      <c r="C1618" s="135"/>
      <c r="D1618" s="86" t="s">
        <v>9</v>
      </c>
      <c r="E1618" s="92">
        <v>0</v>
      </c>
      <c r="F1618" s="92">
        <v>0</v>
      </c>
      <c r="G1618" s="92">
        <v>0</v>
      </c>
      <c r="H1618" s="92">
        <v>0</v>
      </c>
      <c r="I1618" s="92">
        <v>0</v>
      </c>
      <c r="J1618" s="92">
        <f t="shared" si="424"/>
        <v>0</v>
      </c>
      <c r="K1618" s="57"/>
      <c r="L1618" s="57"/>
      <c r="M1618" s="57"/>
      <c r="N1618" s="57"/>
      <c r="O1618" s="57"/>
      <c r="P1618" s="57"/>
    </row>
    <row r="1619" spans="1:16" ht="15.75" customHeight="1" outlineLevel="1" x14ac:dyDescent="0.25">
      <c r="A1619" s="147"/>
      <c r="B1619" s="135"/>
      <c r="C1619" s="135" t="s">
        <v>51</v>
      </c>
      <c r="D1619" s="86" t="s">
        <v>6</v>
      </c>
      <c r="E1619" s="93">
        <f>SUM(E1620:E1623)</f>
        <v>0</v>
      </c>
      <c r="F1619" s="93">
        <f>SUM(F1620:F1623)</f>
        <v>0</v>
      </c>
      <c r="G1619" s="93">
        <f>SUM(G1620:G1623)</f>
        <v>0</v>
      </c>
      <c r="H1619" s="93">
        <f>SUM(H1620:H1623)</f>
        <v>0</v>
      </c>
      <c r="I1619" s="93">
        <f>SUM(I1620:I1623)</f>
        <v>0</v>
      </c>
      <c r="J1619" s="92">
        <f t="shared" si="424"/>
        <v>0</v>
      </c>
      <c r="K1619" s="57"/>
      <c r="L1619" s="57"/>
      <c r="M1619" s="57"/>
      <c r="N1619" s="57"/>
      <c r="O1619" s="57"/>
      <c r="P1619" s="57"/>
    </row>
    <row r="1620" spans="1:16" ht="14.45" customHeight="1" outlineLevel="1" x14ac:dyDescent="0.25">
      <c r="A1620" s="147"/>
      <c r="B1620" s="135"/>
      <c r="C1620" s="135"/>
      <c r="D1620" s="86" t="s">
        <v>180</v>
      </c>
      <c r="E1620" s="92">
        <f t="shared" ref="E1620:I1623" si="426">E1610+E1615</f>
        <v>0</v>
      </c>
      <c r="F1620" s="92">
        <f t="shared" si="426"/>
        <v>0</v>
      </c>
      <c r="G1620" s="92">
        <f t="shared" si="426"/>
        <v>0</v>
      </c>
      <c r="H1620" s="92">
        <f t="shared" si="426"/>
        <v>0</v>
      </c>
      <c r="I1620" s="92">
        <f t="shared" si="426"/>
        <v>0</v>
      </c>
      <c r="J1620" s="92">
        <f t="shared" si="424"/>
        <v>0</v>
      </c>
      <c r="K1620" s="57"/>
      <c r="L1620" s="57"/>
      <c r="M1620" s="57"/>
      <c r="N1620" s="57"/>
      <c r="O1620" s="57"/>
      <c r="P1620" s="57"/>
    </row>
    <row r="1621" spans="1:16" ht="14.45" customHeight="1" outlineLevel="1" x14ac:dyDescent="0.25">
      <c r="A1621" s="147"/>
      <c r="B1621" s="135"/>
      <c r="C1621" s="135"/>
      <c r="D1621" s="86" t="s">
        <v>7</v>
      </c>
      <c r="E1621" s="92">
        <f t="shared" si="426"/>
        <v>0</v>
      </c>
      <c r="F1621" s="92">
        <f t="shared" si="426"/>
        <v>0</v>
      </c>
      <c r="G1621" s="92">
        <f t="shared" si="426"/>
        <v>0</v>
      </c>
      <c r="H1621" s="92">
        <f t="shared" si="426"/>
        <v>0</v>
      </c>
      <c r="I1621" s="92">
        <f t="shared" si="426"/>
        <v>0</v>
      </c>
      <c r="J1621" s="92">
        <f t="shared" si="424"/>
        <v>0</v>
      </c>
      <c r="K1621" s="57"/>
      <c r="L1621" s="57"/>
      <c r="M1621" s="57"/>
      <c r="N1621" s="57"/>
      <c r="O1621" s="57"/>
      <c r="P1621" s="57"/>
    </row>
    <row r="1622" spans="1:16" ht="14.45" customHeight="1" outlineLevel="1" x14ac:dyDescent="0.25">
      <c r="A1622" s="147"/>
      <c r="B1622" s="135"/>
      <c r="C1622" s="135"/>
      <c r="D1622" s="86" t="s">
        <v>8</v>
      </c>
      <c r="E1622" s="92">
        <f t="shared" si="426"/>
        <v>0</v>
      </c>
      <c r="F1622" s="92">
        <f t="shared" si="426"/>
        <v>0</v>
      </c>
      <c r="G1622" s="92">
        <f t="shared" si="426"/>
        <v>0</v>
      </c>
      <c r="H1622" s="92">
        <f t="shared" si="426"/>
        <v>0</v>
      </c>
      <c r="I1622" s="92">
        <f t="shared" si="426"/>
        <v>0</v>
      </c>
      <c r="J1622" s="92">
        <f t="shared" si="424"/>
        <v>0</v>
      </c>
      <c r="K1622" s="57"/>
      <c r="L1622" s="57"/>
      <c r="M1622" s="57"/>
      <c r="N1622" s="57"/>
      <c r="O1622" s="57"/>
      <c r="P1622" s="57"/>
    </row>
    <row r="1623" spans="1:16" ht="14.45" customHeight="1" outlineLevel="1" x14ac:dyDescent="0.25">
      <c r="A1623" s="147"/>
      <c r="B1623" s="135"/>
      <c r="C1623" s="135"/>
      <c r="D1623" s="86" t="s">
        <v>9</v>
      </c>
      <c r="E1623" s="92">
        <f t="shared" si="426"/>
        <v>0</v>
      </c>
      <c r="F1623" s="92">
        <f t="shared" si="426"/>
        <v>0</v>
      </c>
      <c r="G1623" s="92">
        <f t="shared" si="426"/>
        <v>0</v>
      </c>
      <c r="H1623" s="92">
        <f t="shared" si="426"/>
        <v>0</v>
      </c>
      <c r="I1623" s="92">
        <f t="shared" si="426"/>
        <v>0</v>
      </c>
      <c r="J1623" s="92">
        <f t="shared" si="424"/>
        <v>0</v>
      </c>
      <c r="K1623" s="57"/>
      <c r="L1623" s="57"/>
      <c r="M1623" s="57"/>
      <c r="N1623" s="57"/>
      <c r="O1623" s="57"/>
      <c r="P1623" s="57"/>
    </row>
    <row r="1624" spans="1:16" ht="14.45" customHeight="1" outlineLevel="1" x14ac:dyDescent="0.25">
      <c r="A1624" s="147" t="s">
        <v>134</v>
      </c>
      <c r="B1624" s="164" t="s">
        <v>288</v>
      </c>
      <c r="C1624" s="135" t="s">
        <v>161</v>
      </c>
      <c r="D1624" s="86" t="s">
        <v>6</v>
      </c>
      <c r="E1624" s="93">
        <f>SUM(E1625:E1628)</f>
        <v>0</v>
      </c>
      <c r="F1624" s="93">
        <f>SUM(F1625:F1628)</f>
        <v>0</v>
      </c>
      <c r="G1624" s="93">
        <f>SUM(G1625:G1628)</f>
        <v>0</v>
      </c>
      <c r="H1624" s="93">
        <f>SUM(H1625:H1628)</f>
        <v>0</v>
      </c>
      <c r="I1624" s="93">
        <f>SUM(I1625:I1628)</f>
        <v>0</v>
      </c>
      <c r="J1624" s="92">
        <f t="shared" si="424"/>
        <v>0</v>
      </c>
      <c r="K1624" s="57"/>
      <c r="L1624" s="57"/>
      <c r="M1624" s="57"/>
      <c r="N1624" s="57"/>
      <c r="O1624" s="57"/>
      <c r="P1624" s="57"/>
    </row>
    <row r="1625" spans="1:16" ht="14.45" customHeight="1" outlineLevel="1" x14ac:dyDescent="0.25">
      <c r="A1625" s="147"/>
      <c r="B1625" s="165"/>
      <c r="C1625" s="135"/>
      <c r="D1625" s="86" t="s">
        <v>180</v>
      </c>
      <c r="E1625" s="94">
        <v>0</v>
      </c>
      <c r="F1625" s="94">
        <v>0</v>
      </c>
      <c r="G1625" s="94">
        <v>0</v>
      </c>
      <c r="H1625" s="94">
        <v>0</v>
      </c>
      <c r="I1625" s="94">
        <v>0</v>
      </c>
      <c r="J1625" s="92">
        <f t="shared" si="424"/>
        <v>0</v>
      </c>
      <c r="K1625" s="57"/>
      <c r="L1625" s="57"/>
      <c r="M1625" s="57"/>
      <c r="N1625" s="57"/>
      <c r="O1625" s="57"/>
      <c r="P1625" s="57"/>
    </row>
    <row r="1626" spans="1:16" ht="14.45" customHeight="1" outlineLevel="1" x14ac:dyDescent="0.25">
      <c r="A1626" s="147"/>
      <c r="B1626" s="165"/>
      <c r="C1626" s="135"/>
      <c r="D1626" s="86" t="s">
        <v>7</v>
      </c>
      <c r="E1626" s="94">
        <v>0</v>
      </c>
      <c r="F1626" s="94">
        <v>0</v>
      </c>
      <c r="G1626" s="94">
        <v>0</v>
      </c>
      <c r="H1626" s="94">
        <v>0</v>
      </c>
      <c r="I1626" s="94">
        <v>0</v>
      </c>
      <c r="J1626" s="92">
        <f t="shared" si="424"/>
        <v>0</v>
      </c>
      <c r="K1626" s="57"/>
      <c r="L1626" s="57"/>
      <c r="M1626" s="57"/>
      <c r="N1626" s="57"/>
      <c r="O1626" s="57"/>
      <c r="P1626" s="57"/>
    </row>
    <row r="1627" spans="1:16" ht="14.45" customHeight="1" outlineLevel="1" x14ac:dyDescent="0.25">
      <c r="A1627" s="147"/>
      <c r="B1627" s="165"/>
      <c r="C1627" s="135"/>
      <c r="D1627" s="86" t="s">
        <v>8</v>
      </c>
      <c r="E1627" s="94">
        <v>0</v>
      </c>
      <c r="F1627" s="94">
        <v>0</v>
      </c>
      <c r="G1627" s="94">
        <v>0</v>
      </c>
      <c r="H1627" s="94">
        <v>0</v>
      </c>
      <c r="I1627" s="94">
        <v>0</v>
      </c>
      <c r="J1627" s="92">
        <f t="shared" si="424"/>
        <v>0</v>
      </c>
      <c r="K1627" s="57"/>
      <c r="L1627" s="57"/>
      <c r="M1627" s="57"/>
      <c r="N1627" s="57"/>
      <c r="O1627" s="57"/>
      <c r="P1627" s="57"/>
    </row>
    <row r="1628" spans="1:16" ht="15.75" outlineLevel="1" x14ac:dyDescent="0.25">
      <c r="A1628" s="147"/>
      <c r="B1628" s="165"/>
      <c r="C1628" s="135"/>
      <c r="D1628" s="86" t="s">
        <v>9</v>
      </c>
      <c r="E1628" s="94">
        <v>0</v>
      </c>
      <c r="F1628" s="94">
        <v>0</v>
      </c>
      <c r="G1628" s="94">
        <v>0</v>
      </c>
      <c r="H1628" s="94">
        <v>0</v>
      </c>
      <c r="I1628" s="94">
        <v>0</v>
      </c>
      <c r="J1628" s="92">
        <f t="shared" si="424"/>
        <v>0</v>
      </c>
      <c r="K1628" s="57"/>
      <c r="L1628" s="57"/>
      <c r="M1628" s="57"/>
      <c r="N1628" s="57"/>
      <c r="O1628" s="57"/>
      <c r="P1628" s="57"/>
    </row>
    <row r="1629" spans="1:16" ht="14.45" customHeight="1" outlineLevel="1" x14ac:dyDescent="0.25">
      <c r="A1629" s="147"/>
      <c r="B1629" s="165"/>
      <c r="C1629" s="135" t="s">
        <v>213</v>
      </c>
      <c r="D1629" s="86" t="s">
        <v>6</v>
      </c>
      <c r="E1629" s="93">
        <f>SUM(E1630:E1633)</f>
        <v>0</v>
      </c>
      <c r="F1629" s="93">
        <f>SUM(F1630:F1633)</f>
        <v>0</v>
      </c>
      <c r="G1629" s="93">
        <f>SUM(G1630:G1633)</f>
        <v>0</v>
      </c>
      <c r="H1629" s="93">
        <f>SUM(H1630:H1633)</f>
        <v>0</v>
      </c>
      <c r="I1629" s="93">
        <f>SUM(I1630:I1633)</f>
        <v>0</v>
      </c>
      <c r="J1629" s="92">
        <f t="shared" si="424"/>
        <v>0</v>
      </c>
      <c r="K1629" s="57"/>
      <c r="L1629" s="57"/>
      <c r="M1629" s="57"/>
      <c r="N1629" s="57"/>
      <c r="O1629" s="57"/>
      <c r="P1629" s="57"/>
    </row>
    <row r="1630" spans="1:16" ht="15.75" outlineLevel="1" x14ac:dyDescent="0.25">
      <c r="A1630" s="147"/>
      <c r="B1630" s="165"/>
      <c r="C1630" s="135"/>
      <c r="D1630" s="86" t="s">
        <v>180</v>
      </c>
      <c r="E1630" s="92">
        <v>0</v>
      </c>
      <c r="F1630" s="92">
        <v>0</v>
      </c>
      <c r="G1630" s="92">
        <v>0</v>
      </c>
      <c r="H1630" s="92">
        <v>0</v>
      </c>
      <c r="I1630" s="92">
        <v>0</v>
      </c>
      <c r="J1630" s="92">
        <f t="shared" si="424"/>
        <v>0</v>
      </c>
      <c r="K1630" s="57"/>
      <c r="L1630" s="57"/>
      <c r="M1630" s="57"/>
      <c r="N1630" s="57"/>
      <c r="O1630" s="57"/>
      <c r="P1630" s="57"/>
    </row>
    <row r="1631" spans="1:16" ht="15.75" outlineLevel="1" x14ac:dyDescent="0.25">
      <c r="A1631" s="147"/>
      <c r="B1631" s="165"/>
      <c r="C1631" s="135"/>
      <c r="D1631" s="86" t="s">
        <v>7</v>
      </c>
      <c r="E1631" s="92">
        <v>0</v>
      </c>
      <c r="F1631" s="92">
        <v>0</v>
      </c>
      <c r="G1631" s="92">
        <v>0</v>
      </c>
      <c r="H1631" s="92">
        <v>0</v>
      </c>
      <c r="I1631" s="92">
        <v>0</v>
      </c>
      <c r="J1631" s="92">
        <f t="shared" si="424"/>
        <v>0</v>
      </c>
      <c r="K1631" s="57"/>
      <c r="L1631" s="57"/>
      <c r="M1631" s="57"/>
      <c r="N1631" s="57"/>
      <c r="O1631" s="57"/>
      <c r="P1631" s="57"/>
    </row>
    <row r="1632" spans="1:16" ht="14.45" customHeight="1" outlineLevel="1" x14ac:dyDescent="0.25">
      <c r="A1632" s="147"/>
      <c r="B1632" s="165"/>
      <c r="C1632" s="135"/>
      <c r="D1632" s="86" t="s">
        <v>8</v>
      </c>
      <c r="E1632" s="92">
        <v>0</v>
      </c>
      <c r="F1632" s="92">
        <v>0</v>
      </c>
      <c r="G1632" s="92">
        <v>0</v>
      </c>
      <c r="H1632" s="92">
        <v>0</v>
      </c>
      <c r="I1632" s="92">
        <v>0</v>
      </c>
      <c r="J1632" s="92">
        <f t="shared" si="424"/>
        <v>0</v>
      </c>
      <c r="K1632" s="57"/>
      <c r="L1632" s="57"/>
      <c r="M1632" s="57"/>
      <c r="N1632" s="57"/>
      <c r="O1632" s="57"/>
      <c r="P1632" s="57"/>
    </row>
    <row r="1633" spans="1:16" ht="43.5" customHeight="1" outlineLevel="1" x14ac:dyDescent="0.25">
      <c r="A1633" s="147"/>
      <c r="B1633" s="165"/>
      <c r="C1633" s="135"/>
      <c r="D1633" s="86" t="s">
        <v>9</v>
      </c>
      <c r="E1633" s="92">
        <v>0</v>
      </c>
      <c r="F1633" s="92">
        <v>0</v>
      </c>
      <c r="G1633" s="92">
        <v>0</v>
      </c>
      <c r="H1633" s="92">
        <v>0</v>
      </c>
      <c r="I1633" s="92">
        <v>0</v>
      </c>
      <c r="J1633" s="92">
        <f t="shared" si="424"/>
        <v>0</v>
      </c>
      <c r="K1633" s="57"/>
      <c r="L1633" s="57"/>
      <c r="M1633" s="57"/>
      <c r="N1633" s="57"/>
      <c r="O1633" s="57"/>
      <c r="P1633" s="57"/>
    </row>
    <row r="1634" spans="1:16" ht="14.45" customHeight="1" outlineLevel="1" x14ac:dyDescent="0.25">
      <c r="A1634" s="147"/>
      <c r="B1634" s="165"/>
      <c r="C1634" s="135" t="s">
        <v>51</v>
      </c>
      <c r="D1634" s="86" t="s">
        <v>6</v>
      </c>
      <c r="E1634" s="93">
        <f>SUM(E1635:E1638)</f>
        <v>0</v>
      </c>
      <c r="F1634" s="93">
        <f>SUM(F1635:F1638)</f>
        <v>0</v>
      </c>
      <c r="G1634" s="93">
        <f>SUM(G1635:G1638)</f>
        <v>0</v>
      </c>
      <c r="H1634" s="93">
        <f>SUM(H1635:H1638)</f>
        <v>0</v>
      </c>
      <c r="I1634" s="93">
        <f>SUM(I1635:I1638)</f>
        <v>0</v>
      </c>
      <c r="J1634" s="92">
        <f t="shared" si="424"/>
        <v>0</v>
      </c>
      <c r="K1634" s="57"/>
      <c r="L1634" s="57"/>
      <c r="M1634" s="57"/>
      <c r="N1634" s="57"/>
      <c r="O1634" s="57"/>
      <c r="P1634" s="57"/>
    </row>
    <row r="1635" spans="1:16" ht="14.45" customHeight="1" outlineLevel="1" x14ac:dyDescent="0.25">
      <c r="A1635" s="147"/>
      <c r="B1635" s="165"/>
      <c r="C1635" s="135"/>
      <c r="D1635" s="86" t="s">
        <v>180</v>
      </c>
      <c r="E1635" s="92">
        <f t="shared" ref="E1635:I1638" si="427">E1625+E1630</f>
        <v>0</v>
      </c>
      <c r="F1635" s="92">
        <f t="shared" si="427"/>
        <v>0</v>
      </c>
      <c r="G1635" s="92">
        <f t="shared" si="427"/>
        <v>0</v>
      </c>
      <c r="H1635" s="92">
        <f t="shared" si="427"/>
        <v>0</v>
      </c>
      <c r="I1635" s="92">
        <f t="shared" si="427"/>
        <v>0</v>
      </c>
      <c r="J1635" s="92">
        <f t="shared" si="424"/>
        <v>0</v>
      </c>
      <c r="K1635" s="57"/>
      <c r="L1635" s="57"/>
      <c r="M1635" s="57"/>
      <c r="N1635" s="57"/>
      <c r="O1635" s="57"/>
      <c r="P1635" s="57"/>
    </row>
    <row r="1636" spans="1:16" ht="14.45" customHeight="1" outlineLevel="1" x14ac:dyDescent="0.25">
      <c r="A1636" s="147"/>
      <c r="B1636" s="165"/>
      <c r="C1636" s="135"/>
      <c r="D1636" s="86" t="s">
        <v>7</v>
      </c>
      <c r="E1636" s="92">
        <f t="shared" si="427"/>
        <v>0</v>
      </c>
      <c r="F1636" s="92">
        <f t="shared" si="427"/>
        <v>0</v>
      </c>
      <c r="G1636" s="92">
        <f t="shared" si="427"/>
        <v>0</v>
      </c>
      <c r="H1636" s="92">
        <f t="shared" si="427"/>
        <v>0</v>
      </c>
      <c r="I1636" s="92">
        <f t="shared" si="427"/>
        <v>0</v>
      </c>
      <c r="J1636" s="92">
        <f t="shared" si="424"/>
        <v>0</v>
      </c>
      <c r="K1636" s="57"/>
      <c r="L1636" s="57"/>
      <c r="M1636" s="57"/>
      <c r="N1636" s="57"/>
      <c r="O1636" s="57"/>
      <c r="P1636" s="57"/>
    </row>
    <row r="1637" spans="1:16" ht="14.45" customHeight="1" outlineLevel="1" x14ac:dyDescent="0.25">
      <c r="A1637" s="147"/>
      <c r="B1637" s="165"/>
      <c r="C1637" s="135"/>
      <c r="D1637" s="86" t="s">
        <v>8</v>
      </c>
      <c r="E1637" s="92">
        <f t="shared" si="427"/>
        <v>0</v>
      </c>
      <c r="F1637" s="92">
        <f t="shared" si="427"/>
        <v>0</v>
      </c>
      <c r="G1637" s="92">
        <f t="shared" si="427"/>
        <v>0</v>
      </c>
      <c r="H1637" s="92">
        <f t="shared" si="427"/>
        <v>0</v>
      </c>
      <c r="I1637" s="92">
        <f t="shared" si="427"/>
        <v>0</v>
      </c>
      <c r="J1637" s="92">
        <f t="shared" si="424"/>
        <v>0</v>
      </c>
      <c r="K1637" s="57"/>
      <c r="L1637" s="57"/>
      <c r="M1637" s="57"/>
      <c r="N1637" s="57"/>
      <c r="O1637" s="57"/>
      <c r="P1637" s="57"/>
    </row>
    <row r="1638" spans="1:16" ht="14.45" customHeight="1" outlineLevel="1" x14ac:dyDescent="0.25">
      <c r="A1638" s="147"/>
      <c r="B1638" s="166"/>
      <c r="C1638" s="135"/>
      <c r="D1638" s="86" t="s">
        <v>9</v>
      </c>
      <c r="E1638" s="92">
        <f t="shared" si="427"/>
        <v>0</v>
      </c>
      <c r="F1638" s="92">
        <f t="shared" si="427"/>
        <v>0</v>
      </c>
      <c r="G1638" s="92">
        <f t="shared" si="427"/>
        <v>0</v>
      </c>
      <c r="H1638" s="92">
        <f t="shared" si="427"/>
        <v>0</v>
      </c>
      <c r="I1638" s="92">
        <f t="shared" si="427"/>
        <v>0</v>
      </c>
      <c r="J1638" s="92">
        <f t="shared" si="424"/>
        <v>0</v>
      </c>
      <c r="K1638" s="57"/>
      <c r="L1638" s="57"/>
      <c r="M1638" s="57"/>
      <c r="N1638" s="57"/>
      <c r="O1638" s="57"/>
      <c r="P1638" s="57"/>
    </row>
    <row r="1639" spans="1:16" ht="14.45" customHeight="1" outlineLevel="1" x14ac:dyDescent="0.25">
      <c r="A1639" s="147" t="s">
        <v>135</v>
      </c>
      <c r="B1639" s="135" t="s">
        <v>177</v>
      </c>
      <c r="C1639" s="135" t="s">
        <v>161</v>
      </c>
      <c r="D1639" s="86" t="s">
        <v>6</v>
      </c>
      <c r="E1639" s="93">
        <f>SUM(E1640:E1643)</f>
        <v>0</v>
      </c>
      <c r="F1639" s="93">
        <f>SUM(F1640:F1643)</f>
        <v>0</v>
      </c>
      <c r="G1639" s="93">
        <f>SUM(G1640:G1643)</f>
        <v>0</v>
      </c>
      <c r="H1639" s="93">
        <f>SUM(H1640:H1643)</f>
        <v>0</v>
      </c>
      <c r="I1639" s="93">
        <f>SUM(I1640:I1643)</f>
        <v>0</v>
      </c>
      <c r="J1639" s="92">
        <f t="shared" si="424"/>
        <v>0</v>
      </c>
      <c r="K1639" s="57"/>
      <c r="L1639" s="57"/>
      <c r="M1639" s="57"/>
      <c r="N1639" s="57"/>
      <c r="O1639" s="57"/>
      <c r="P1639" s="57"/>
    </row>
    <row r="1640" spans="1:16" ht="14.45" customHeight="1" outlineLevel="1" x14ac:dyDescent="0.25">
      <c r="A1640" s="147"/>
      <c r="B1640" s="135"/>
      <c r="C1640" s="135"/>
      <c r="D1640" s="86" t="s">
        <v>180</v>
      </c>
      <c r="E1640" s="94">
        <v>0</v>
      </c>
      <c r="F1640" s="94">
        <v>0</v>
      </c>
      <c r="G1640" s="94">
        <v>0</v>
      </c>
      <c r="H1640" s="94">
        <v>0</v>
      </c>
      <c r="I1640" s="94">
        <v>0</v>
      </c>
      <c r="J1640" s="92">
        <f t="shared" si="424"/>
        <v>0</v>
      </c>
      <c r="K1640" s="57"/>
      <c r="L1640" s="57"/>
      <c r="M1640" s="57"/>
      <c r="N1640" s="57"/>
      <c r="O1640" s="57"/>
      <c r="P1640" s="57"/>
    </row>
    <row r="1641" spans="1:16" ht="14.45" customHeight="1" outlineLevel="1" x14ac:dyDescent="0.25">
      <c r="A1641" s="147"/>
      <c r="B1641" s="135"/>
      <c r="C1641" s="135"/>
      <c r="D1641" s="86" t="s">
        <v>7</v>
      </c>
      <c r="E1641" s="94">
        <v>0</v>
      </c>
      <c r="F1641" s="94">
        <v>0</v>
      </c>
      <c r="G1641" s="94">
        <v>0</v>
      </c>
      <c r="H1641" s="94">
        <v>0</v>
      </c>
      <c r="I1641" s="94">
        <v>0</v>
      </c>
      <c r="J1641" s="92">
        <f t="shared" si="424"/>
        <v>0</v>
      </c>
      <c r="K1641" s="57"/>
      <c r="L1641" s="57"/>
      <c r="M1641" s="57"/>
      <c r="N1641" s="57"/>
      <c r="O1641" s="57"/>
      <c r="P1641" s="57"/>
    </row>
    <row r="1642" spans="1:16" ht="14.45" customHeight="1" outlineLevel="1" x14ac:dyDescent="0.25">
      <c r="A1642" s="147"/>
      <c r="B1642" s="135"/>
      <c r="C1642" s="135"/>
      <c r="D1642" s="86" t="s">
        <v>8</v>
      </c>
      <c r="E1642" s="94">
        <v>0</v>
      </c>
      <c r="F1642" s="94">
        <v>0</v>
      </c>
      <c r="G1642" s="94">
        <v>0</v>
      </c>
      <c r="H1642" s="94">
        <v>0</v>
      </c>
      <c r="I1642" s="94">
        <v>0</v>
      </c>
      <c r="J1642" s="92">
        <f t="shared" si="424"/>
        <v>0</v>
      </c>
      <c r="K1642" s="57"/>
      <c r="L1642" s="57"/>
      <c r="M1642" s="57"/>
      <c r="N1642" s="57"/>
      <c r="O1642" s="57"/>
      <c r="P1642" s="57"/>
    </row>
    <row r="1643" spans="1:16" ht="15.75" outlineLevel="1" x14ac:dyDescent="0.25">
      <c r="A1643" s="147"/>
      <c r="B1643" s="135"/>
      <c r="C1643" s="135"/>
      <c r="D1643" s="86" t="s">
        <v>9</v>
      </c>
      <c r="E1643" s="94">
        <v>0</v>
      </c>
      <c r="F1643" s="94">
        <v>0</v>
      </c>
      <c r="G1643" s="94">
        <v>0</v>
      </c>
      <c r="H1643" s="94">
        <v>0</v>
      </c>
      <c r="I1643" s="94">
        <v>0</v>
      </c>
      <c r="J1643" s="92">
        <f t="shared" si="424"/>
        <v>0</v>
      </c>
      <c r="K1643" s="57"/>
      <c r="L1643" s="57"/>
      <c r="M1643" s="57"/>
      <c r="N1643" s="57"/>
      <c r="O1643" s="57"/>
      <c r="P1643" s="57"/>
    </row>
    <row r="1644" spans="1:16" ht="14.45" customHeight="1" outlineLevel="1" x14ac:dyDescent="0.25">
      <c r="A1644" s="147"/>
      <c r="B1644" s="135"/>
      <c r="C1644" s="135" t="s">
        <v>213</v>
      </c>
      <c r="D1644" s="86" t="s">
        <v>6</v>
      </c>
      <c r="E1644" s="93">
        <f>SUM(E1645:E1648)</f>
        <v>0</v>
      </c>
      <c r="F1644" s="93">
        <f>SUM(F1645:F1648)</f>
        <v>0</v>
      </c>
      <c r="G1644" s="93">
        <f>SUM(G1645:G1648)</f>
        <v>0</v>
      </c>
      <c r="H1644" s="93">
        <f>SUM(H1645:H1648)</f>
        <v>0</v>
      </c>
      <c r="I1644" s="93">
        <f>SUM(I1645:I1648)</f>
        <v>0</v>
      </c>
      <c r="J1644" s="92">
        <f t="shared" si="424"/>
        <v>0</v>
      </c>
      <c r="K1644" s="57"/>
      <c r="L1644" s="57"/>
      <c r="M1644" s="57"/>
      <c r="N1644" s="57"/>
      <c r="O1644" s="57"/>
      <c r="P1644" s="57"/>
    </row>
    <row r="1645" spans="1:16" ht="15.75" outlineLevel="1" x14ac:dyDescent="0.25">
      <c r="A1645" s="147"/>
      <c r="B1645" s="135"/>
      <c r="C1645" s="135"/>
      <c r="D1645" s="86" t="s">
        <v>180</v>
      </c>
      <c r="E1645" s="92">
        <v>0</v>
      </c>
      <c r="F1645" s="92">
        <v>0</v>
      </c>
      <c r="G1645" s="92">
        <v>0</v>
      </c>
      <c r="H1645" s="92">
        <v>0</v>
      </c>
      <c r="I1645" s="92">
        <v>0</v>
      </c>
      <c r="J1645" s="92">
        <f t="shared" si="424"/>
        <v>0</v>
      </c>
      <c r="K1645" s="57"/>
      <c r="L1645" s="57"/>
      <c r="M1645" s="57"/>
      <c r="N1645" s="57"/>
      <c r="O1645" s="57"/>
      <c r="P1645" s="57"/>
    </row>
    <row r="1646" spans="1:16" ht="15.75" outlineLevel="1" x14ac:dyDescent="0.25">
      <c r="A1646" s="147"/>
      <c r="B1646" s="135"/>
      <c r="C1646" s="135"/>
      <c r="D1646" s="86" t="s">
        <v>7</v>
      </c>
      <c r="E1646" s="92">
        <v>0</v>
      </c>
      <c r="F1646" s="92">
        <v>0</v>
      </c>
      <c r="G1646" s="92">
        <v>0</v>
      </c>
      <c r="H1646" s="92">
        <v>0</v>
      </c>
      <c r="I1646" s="92">
        <v>0</v>
      </c>
      <c r="J1646" s="92">
        <f t="shared" si="424"/>
        <v>0</v>
      </c>
      <c r="K1646" s="57"/>
      <c r="L1646" s="57"/>
      <c r="M1646" s="57"/>
      <c r="N1646" s="57"/>
      <c r="O1646" s="57"/>
      <c r="P1646" s="57"/>
    </row>
    <row r="1647" spans="1:16" ht="14.45" customHeight="1" outlineLevel="1" x14ac:dyDescent="0.25">
      <c r="A1647" s="147"/>
      <c r="B1647" s="135"/>
      <c r="C1647" s="135"/>
      <c r="D1647" s="86" t="s">
        <v>8</v>
      </c>
      <c r="E1647" s="92">
        <v>0</v>
      </c>
      <c r="F1647" s="92">
        <v>0</v>
      </c>
      <c r="G1647" s="92">
        <v>0</v>
      </c>
      <c r="H1647" s="92">
        <v>0</v>
      </c>
      <c r="I1647" s="92">
        <v>0</v>
      </c>
      <c r="J1647" s="92">
        <f t="shared" si="424"/>
        <v>0</v>
      </c>
      <c r="K1647" s="57"/>
      <c r="L1647" s="57"/>
      <c r="M1647" s="57"/>
      <c r="N1647" s="57"/>
      <c r="O1647" s="57"/>
      <c r="P1647" s="57"/>
    </row>
    <row r="1648" spans="1:16" ht="48.75" customHeight="1" outlineLevel="1" x14ac:dyDescent="0.25">
      <c r="A1648" s="147"/>
      <c r="B1648" s="135"/>
      <c r="C1648" s="135"/>
      <c r="D1648" s="86" t="s">
        <v>9</v>
      </c>
      <c r="E1648" s="92">
        <v>0</v>
      </c>
      <c r="F1648" s="92">
        <v>0</v>
      </c>
      <c r="G1648" s="92">
        <v>0</v>
      </c>
      <c r="H1648" s="92">
        <v>0</v>
      </c>
      <c r="I1648" s="92">
        <v>0</v>
      </c>
      <c r="J1648" s="92">
        <f t="shared" si="424"/>
        <v>0</v>
      </c>
      <c r="K1648" s="57"/>
      <c r="L1648" s="57"/>
      <c r="M1648" s="57"/>
      <c r="N1648" s="57"/>
      <c r="O1648" s="57"/>
      <c r="P1648" s="57"/>
    </row>
    <row r="1649" spans="1:16" ht="15.75" customHeight="1" outlineLevel="1" x14ac:dyDescent="0.25">
      <c r="A1649" s="147"/>
      <c r="B1649" s="135"/>
      <c r="C1649" s="135" t="s">
        <v>51</v>
      </c>
      <c r="D1649" s="86" t="s">
        <v>6</v>
      </c>
      <c r="E1649" s="93">
        <f>SUM(E1650:E1653)</f>
        <v>0</v>
      </c>
      <c r="F1649" s="93">
        <f>SUM(F1650:F1653)</f>
        <v>0</v>
      </c>
      <c r="G1649" s="93">
        <f>SUM(G1650:G1653)</f>
        <v>0</v>
      </c>
      <c r="H1649" s="93">
        <f>SUM(H1650:H1653)</f>
        <v>0</v>
      </c>
      <c r="I1649" s="93">
        <f>SUM(I1650:I1653)</f>
        <v>0</v>
      </c>
      <c r="J1649" s="92">
        <f t="shared" si="424"/>
        <v>0</v>
      </c>
      <c r="K1649" s="57"/>
      <c r="L1649" s="57"/>
      <c r="M1649" s="57"/>
      <c r="N1649" s="57"/>
      <c r="O1649" s="57"/>
      <c r="P1649" s="57"/>
    </row>
    <row r="1650" spans="1:16" ht="14.45" customHeight="1" outlineLevel="1" x14ac:dyDescent="0.25">
      <c r="A1650" s="147"/>
      <c r="B1650" s="135"/>
      <c r="C1650" s="135"/>
      <c r="D1650" s="86" t="s">
        <v>180</v>
      </c>
      <c r="E1650" s="92">
        <f t="shared" ref="E1650:I1653" si="428">E1640+E1645</f>
        <v>0</v>
      </c>
      <c r="F1650" s="92">
        <f t="shared" si="428"/>
        <v>0</v>
      </c>
      <c r="G1650" s="92">
        <f t="shared" si="428"/>
        <v>0</v>
      </c>
      <c r="H1650" s="92">
        <f t="shared" si="428"/>
        <v>0</v>
      </c>
      <c r="I1650" s="92">
        <f t="shared" si="428"/>
        <v>0</v>
      </c>
      <c r="J1650" s="92">
        <f t="shared" si="424"/>
        <v>0</v>
      </c>
      <c r="K1650" s="57"/>
      <c r="L1650" s="57"/>
      <c r="M1650" s="57"/>
      <c r="N1650" s="57"/>
      <c r="O1650" s="57"/>
      <c r="P1650" s="57"/>
    </row>
    <row r="1651" spans="1:16" ht="14.45" customHeight="1" outlineLevel="1" x14ac:dyDescent="0.25">
      <c r="A1651" s="147"/>
      <c r="B1651" s="135"/>
      <c r="C1651" s="135"/>
      <c r="D1651" s="86" t="s">
        <v>7</v>
      </c>
      <c r="E1651" s="92">
        <f t="shared" si="428"/>
        <v>0</v>
      </c>
      <c r="F1651" s="92">
        <f t="shared" si="428"/>
        <v>0</v>
      </c>
      <c r="G1651" s="92">
        <f t="shared" si="428"/>
        <v>0</v>
      </c>
      <c r="H1651" s="92">
        <f t="shared" si="428"/>
        <v>0</v>
      </c>
      <c r="I1651" s="92">
        <f t="shared" si="428"/>
        <v>0</v>
      </c>
      <c r="J1651" s="92">
        <f t="shared" si="424"/>
        <v>0</v>
      </c>
      <c r="K1651" s="57"/>
      <c r="L1651" s="57"/>
      <c r="M1651" s="57"/>
      <c r="N1651" s="57"/>
      <c r="O1651" s="57"/>
      <c r="P1651" s="57"/>
    </row>
    <row r="1652" spans="1:16" ht="14.45" customHeight="1" outlineLevel="1" x14ac:dyDescent="0.25">
      <c r="A1652" s="147"/>
      <c r="B1652" s="135"/>
      <c r="C1652" s="135"/>
      <c r="D1652" s="86" t="s">
        <v>8</v>
      </c>
      <c r="E1652" s="92">
        <f t="shared" si="428"/>
        <v>0</v>
      </c>
      <c r="F1652" s="92">
        <f t="shared" si="428"/>
        <v>0</v>
      </c>
      <c r="G1652" s="92">
        <f t="shared" si="428"/>
        <v>0</v>
      </c>
      <c r="H1652" s="92">
        <f t="shared" si="428"/>
        <v>0</v>
      </c>
      <c r="I1652" s="92">
        <f t="shared" si="428"/>
        <v>0</v>
      </c>
      <c r="J1652" s="92">
        <f t="shared" si="424"/>
        <v>0</v>
      </c>
      <c r="K1652" s="57"/>
      <c r="L1652" s="57"/>
      <c r="M1652" s="57"/>
      <c r="N1652" s="57"/>
      <c r="O1652" s="57"/>
      <c r="P1652" s="57"/>
    </row>
    <row r="1653" spans="1:16" ht="14.45" customHeight="1" outlineLevel="1" x14ac:dyDescent="0.25">
      <c r="A1653" s="147"/>
      <c r="B1653" s="135"/>
      <c r="C1653" s="135"/>
      <c r="D1653" s="86" t="s">
        <v>9</v>
      </c>
      <c r="E1653" s="92">
        <f t="shared" si="428"/>
        <v>0</v>
      </c>
      <c r="F1653" s="92">
        <f t="shared" si="428"/>
        <v>0</v>
      </c>
      <c r="G1653" s="92">
        <f t="shared" si="428"/>
        <v>0</v>
      </c>
      <c r="H1653" s="92">
        <f t="shared" si="428"/>
        <v>0</v>
      </c>
      <c r="I1653" s="92">
        <f t="shared" si="428"/>
        <v>0</v>
      </c>
      <c r="J1653" s="92">
        <f t="shared" si="424"/>
        <v>0</v>
      </c>
      <c r="K1653" s="57"/>
      <c r="L1653" s="57"/>
      <c r="M1653" s="57"/>
      <c r="N1653" s="57"/>
      <c r="O1653" s="57"/>
      <c r="P1653" s="57"/>
    </row>
    <row r="1654" spans="1:16" ht="14.45" customHeight="1" outlineLevel="1" x14ac:dyDescent="0.25">
      <c r="A1654" s="147" t="s">
        <v>136</v>
      </c>
      <c r="B1654" s="135" t="s">
        <v>78</v>
      </c>
      <c r="C1654" s="135" t="s">
        <v>161</v>
      </c>
      <c r="D1654" s="86" t="s">
        <v>6</v>
      </c>
      <c r="E1654" s="93">
        <f>SUM(E1655:E1658)</f>
        <v>0</v>
      </c>
      <c r="F1654" s="93">
        <f>SUM(F1655:F1658)</f>
        <v>0</v>
      </c>
      <c r="G1654" s="93">
        <f>SUM(G1655:G1658)</f>
        <v>0</v>
      </c>
      <c r="H1654" s="93">
        <f>SUM(H1655:H1658)</f>
        <v>0</v>
      </c>
      <c r="I1654" s="93">
        <f>SUM(I1655:I1658)</f>
        <v>0</v>
      </c>
      <c r="J1654" s="92">
        <f t="shared" ref="J1654:J1717" si="429">E1654+F1654+G1654+H1654+I1654</f>
        <v>0</v>
      </c>
      <c r="K1654" s="57"/>
      <c r="L1654" s="57"/>
      <c r="M1654" s="57"/>
      <c r="N1654" s="57"/>
      <c r="O1654" s="57"/>
      <c r="P1654" s="57"/>
    </row>
    <row r="1655" spans="1:16" ht="14.45" customHeight="1" outlineLevel="1" x14ac:dyDescent="0.25">
      <c r="A1655" s="147"/>
      <c r="B1655" s="135"/>
      <c r="C1655" s="135"/>
      <c r="D1655" s="86" t="s">
        <v>180</v>
      </c>
      <c r="E1655" s="94">
        <v>0</v>
      </c>
      <c r="F1655" s="94">
        <v>0</v>
      </c>
      <c r="G1655" s="94">
        <v>0</v>
      </c>
      <c r="H1655" s="94">
        <v>0</v>
      </c>
      <c r="I1655" s="94">
        <v>0</v>
      </c>
      <c r="J1655" s="92">
        <f t="shared" si="429"/>
        <v>0</v>
      </c>
      <c r="K1655" s="57"/>
      <c r="L1655" s="57"/>
      <c r="M1655" s="57"/>
      <c r="N1655" s="57"/>
      <c r="O1655" s="57"/>
      <c r="P1655" s="57"/>
    </row>
    <row r="1656" spans="1:16" ht="14.45" customHeight="1" outlineLevel="1" x14ac:dyDescent="0.25">
      <c r="A1656" s="147"/>
      <c r="B1656" s="135"/>
      <c r="C1656" s="135"/>
      <c r="D1656" s="86" t="s">
        <v>7</v>
      </c>
      <c r="E1656" s="94">
        <v>0</v>
      </c>
      <c r="F1656" s="94">
        <v>0</v>
      </c>
      <c r="G1656" s="94">
        <v>0</v>
      </c>
      <c r="H1656" s="94">
        <v>0</v>
      </c>
      <c r="I1656" s="94">
        <v>0</v>
      </c>
      <c r="J1656" s="92">
        <f t="shared" si="429"/>
        <v>0</v>
      </c>
      <c r="K1656" s="57"/>
      <c r="L1656" s="57"/>
      <c r="M1656" s="57"/>
      <c r="N1656" s="57"/>
      <c r="O1656" s="57"/>
      <c r="P1656" s="57"/>
    </row>
    <row r="1657" spans="1:16" ht="14.45" customHeight="1" outlineLevel="1" x14ac:dyDescent="0.25">
      <c r="A1657" s="147"/>
      <c r="B1657" s="135"/>
      <c r="C1657" s="135"/>
      <c r="D1657" s="86" t="s">
        <v>8</v>
      </c>
      <c r="E1657" s="94">
        <v>0</v>
      </c>
      <c r="F1657" s="94">
        <v>0</v>
      </c>
      <c r="G1657" s="94">
        <v>0</v>
      </c>
      <c r="H1657" s="94">
        <v>0</v>
      </c>
      <c r="I1657" s="94">
        <v>0</v>
      </c>
      <c r="J1657" s="92">
        <f t="shared" si="429"/>
        <v>0</v>
      </c>
      <c r="K1657" s="57"/>
      <c r="L1657" s="57"/>
      <c r="M1657" s="57"/>
      <c r="N1657" s="57"/>
      <c r="O1657" s="57"/>
      <c r="P1657" s="57"/>
    </row>
    <row r="1658" spans="1:16" ht="15.75" outlineLevel="1" x14ac:dyDescent="0.25">
      <c r="A1658" s="147"/>
      <c r="B1658" s="135"/>
      <c r="C1658" s="135"/>
      <c r="D1658" s="86" t="s">
        <v>9</v>
      </c>
      <c r="E1658" s="94">
        <v>0</v>
      </c>
      <c r="F1658" s="94">
        <v>0</v>
      </c>
      <c r="G1658" s="94">
        <v>0</v>
      </c>
      <c r="H1658" s="94">
        <v>0</v>
      </c>
      <c r="I1658" s="94">
        <v>0</v>
      </c>
      <c r="J1658" s="92">
        <f t="shared" si="429"/>
        <v>0</v>
      </c>
      <c r="K1658" s="57"/>
      <c r="L1658" s="57"/>
      <c r="M1658" s="57"/>
      <c r="N1658" s="57"/>
      <c r="O1658" s="57"/>
      <c r="P1658" s="57"/>
    </row>
    <row r="1659" spans="1:16" ht="14.45" customHeight="1" outlineLevel="1" x14ac:dyDescent="0.25">
      <c r="A1659" s="147"/>
      <c r="B1659" s="135"/>
      <c r="C1659" s="135" t="s">
        <v>79</v>
      </c>
      <c r="D1659" s="86" t="s">
        <v>6</v>
      </c>
      <c r="E1659" s="93">
        <f>SUM(E1660:E1663)</f>
        <v>0</v>
      </c>
      <c r="F1659" s="93">
        <f>SUM(F1660:F1663)</f>
        <v>0</v>
      </c>
      <c r="G1659" s="93">
        <f>SUM(G1660:G1663)</f>
        <v>0</v>
      </c>
      <c r="H1659" s="93">
        <f>SUM(H1660:H1663)</f>
        <v>0</v>
      </c>
      <c r="I1659" s="93">
        <f>SUM(I1660:I1663)</f>
        <v>0</v>
      </c>
      <c r="J1659" s="92">
        <f t="shared" si="429"/>
        <v>0</v>
      </c>
      <c r="K1659" s="57"/>
      <c r="L1659" s="57"/>
      <c r="M1659" s="57"/>
      <c r="N1659" s="57"/>
      <c r="O1659" s="57"/>
      <c r="P1659" s="57"/>
    </row>
    <row r="1660" spans="1:16" ht="15.75" outlineLevel="1" x14ac:dyDescent="0.25">
      <c r="A1660" s="147"/>
      <c r="B1660" s="135"/>
      <c r="C1660" s="135"/>
      <c r="D1660" s="86" t="s">
        <v>180</v>
      </c>
      <c r="E1660" s="92">
        <v>0</v>
      </c>
      <c r="F1660" s="92">
        <v>0</v>
      </c>
      <c r="G1660" s="92">
        <v>0</v>
      </c>
      <c r="H1660" s="92">
        <v>0</v>
      </c>
      <c r="I1660" s="92">
        <v>0</v>
      </c>
      <c r="J1660" s="92">
        <f t="shared" si="429"/>
        <v>0</v>
      </c>
      <c r="K1660" s="57"/>
      <c r="L1660" s="57"/>
      <c r="M1660" s="57"/>
      <c r="N1660" s="57"/>
      <c r="O1660" s="57"/>
      <c r="P1660" s="57"/>
    </row>
    <row r="1661" spans="1:16" ht="15.75" outlineLevel="1" x14ac:dyDescent="0.25">
      <c r="A1661" s="147"/>
      <c r="B1661" s="135"/>
      <c r="C1661" s="135"/>
      <c r="D1661" s="86" t="s">
        <v>7</v>
      </c>
      <c r="E1661" s="92">
        <v>0</v>
      </c>
      <c r="F1661" s="92">
        <v>0</v>
      </c>
      <c r="G1661" s="92">
        <v>0</v>
      </c>
      <c r="H1661" s="92">
        <v>0</v>
      </c>
      <c r="I1661" s="92">
        <v>0</v>
      </c>
      <c r="J1661" s="92">
        <f t="shared" si="429"/>
        <v>0</v>
      </c>
      <c r="K1661" s="57"/>
      <c r="L1661" s="57"/>
      <c r="M1661" s="57"/>
      <c r="N1661" s="57"/>
      <c r="O1661" s="57"/>
      <c r="P1661" s="57"/>
    </row>
    <row r="1662" spans="1:16" ht="14.45" customHeight="1" outlineLevel="1" x14ac:dyDescent="0.25">
      <c r="A1662" s="147"/>
      <c r="B1662" s="135"/>
      <c r="C1662" s="135"/>
      <c r="D1662" s="86" t="s">
        <v>8</v>
      </c>
      <c r="E1662" s="92">
        <v>0</v>
      </c>
      <c r="F1662" s="92">
        <v>0</v>
      </c>
      <c r="G1662" s="92">
        <v>0</v>
      </c>
      <c r="H1662" s="92">
        <v>0</v>
      </c>
      <c r="I1662" s="92">
        <v>0</v>
      </c>
      <c r="J1662" s="92">
        <f t="shared" si="429"/>
        <v>0</v>
      </c>
      <c r="K1662" s="57"/>
      <c r="L1662" s="57"/>
      <c r="M1662" s="57"/>
      <c r="N1662" s="57"/>
      <c r="O1662" s="57"/>
      <c r="P1662" s="57"/>
    </row>
    <row r="1663" spans="1:16" ht="15.75" outlineLevel="1" x14ac:dyDescent="0.25">
      <c r="A1663" s="147"/>
      <c r="B1663" s="135"/>
      <c r="C1663" s="135"/>
      <c r="D1663" s="86" t="s">
        <v>9</v>
      </c>
      <c r="E1663" s="92">
        <v>0</v>
      </c>
      <c r="F1663" s="92">
        <v>0</v>
      </c>
      <c r="G1663" s="92">
        <v>0</v>
      </c>
      <c r="H1663" s="92">
        <v>0</v>
      </c>
      <c r="I1663" s="92">
        <v>0</v>
      </c>
      <c r="J1663" s="92">
        <f t="shared" si="429"/>
        <v>0</v>
      </c>
      <c r="K1663" s="57"/>
      <c r="L1663" s="57"/>
      <c r="M1663" s="57"/>
      <c r="N1663" s="57"/>
      <c r="O1663" s="57"/>
      <c r="P1663" s="57"/>
    </row>
    <row r="1664" spans="1:16" ht="15.75" customHeight="1" outlineLevel="1" x14ac:dyDescent="0.25">
      <c r="A1664" s="147"/>
      <c r="B1664" s="135"/>
      <c r="C1664" s="135" t="s">
        <v>51</v>
      </c>
      <c r="D1664" s="86" t="s">
        <v>6</v>
      </c>
      <c r="E1664" s="93">
        <f>SUM(E1665:E1668)</f>
        <v>0</v>
      </c>
      <c r="F1664" s="93">
        <f>SUM(F1665:F1668)</f>
        <v>0</v>
      </c>
      <c r="G1664" s="93">
        <f>SUM(G1665:G1668)</f>
        <v>0</v>
      </c>
      <c r="H1664" s="93">
        <f>SUM(H1665:H1668)</f>
        <v>0</v>
      </c>
      <c r="I1664" s="93">
        <f>SUM(I1665:I1668)</f>
        <v>0</v>
      </c>
      <c r="J1664" s="92">
        <f t="shared" si="429"/>
        <v>0</v>
      </c>
      <c r="K1664" s="57"/>
      <c r="L1664" s="57"/>
      <c r="M1664" s="57"/>
      <c r="N1664" s="57"/>
      <c r="O1664" s="57"/>
      <c r="P1664" s="57"/>
    </row>
    <row r="1665" spans="1:16" ht="14.45" customHeight="1" outlineLevel="1" x14ac:dyDescent="0.25">
      <c r="A1665" s="147"/>
      <c r="B1665" s="135"/>
      <c r="C1665" s="135"/>
      <c r="D1665" s="86" t="s">
        <v>180</v>
      </c>
      <c r="E1665" s="92">
        <f t="shared" ref="E1665:I1668" si="430">E1655+E1660</f>
        <v>0</v>
      </c>
      <c r="F1665" s="92">
        <f t="shared" si="430"/>
        <v>0</v>
      </c>
      <c r="G1665" s="92">
        <f t="shared" si="430"/>
        <v>0</v>
      </c>
      <c r="H1665" s="92">
        <f t="shared" si="430"/>
        <v>0</v>
      </c>
      <c r="I1665" s="92">
        <f t="shared" si="430"/>
        <v>0</v>
      </c>
      <c r="J1665" s="92">
        <f t="shared" si="429"/>
        <v>0</v>
      </c>
      <c r="K1665" s="57"/>
      <c r="L1665" s="57"/>
      <c r="M1665" s="57"/>
      <c r="N1665" s="57"/>
      <c r="O1665" s="57"/>
      <c r="P1665" s="57"/>
    </row>
    <row r="1666" spans="1:16" ht="14.45" customHeight="1" outlineLevel="1" x14ac:dyDescent="0.25">
      <c r="A1666" s="147"/>
      <c r="B1666" s="135"/>
      <c r="C1666" s="135"/>
      <c r="D1666" s="86" t="s">
        <v>7</v>
      </c>
      <c r="E1666" s="92">
        <f t="shared" si="430"/>
        <v>0</v>
      </c>
      <c r="F1666" s="92">
        <f t="shared" si="430"/>
        <v>0</v>
      </c>
      <c r="G1666" s="92">
        <f t="shared" si="430"/>
        <v>0</v>
      </c>
      <c r="H1666" s="92">
        <f t="shared" si="430"/>
        <v>0</v>
      </c>
      <c r="I1666" s="92">
        <f t="shared" si="430"/>
        <v>0</v>
      </c>
      <c r="J1666" s="92">
        <f t="shared" si="429"/>
        <v>0</v>
      </c>
      <c r="K1666" s="57"/>
      <c r="L1666" s="57"/>
      <c r="M1666" s="57"/>
      <c r="N1666" s="57"/>
      <c r="O1666" s="57"/>
      <c r="P1666" s="57"/>
    </row>
    <row r="1667" spans="1:16" ht="14.45" customHeight="1" outlineLevel="1" x14ac:dyDescent="0.25">
      <c r="A1667" s="147"/>
      <c r="B1667" s="135"/>
      <c r="C1667" s="135"/>
      <c r="D1667" s="86" t="s">
        <v>8</v>
      </c>
      <c r="E1667" s="92">
        <f t="shared" si="430"/>
        <v>0</v>
      </c>
      <c r="F1667" s="92">
        <f t="shared" si="430"/>
        <v>0</v>
      </c>
      <c r="G1667" s="92">
        <f t="shared" si="430"/>
        <v>0</v>
      </c>
      <c r="H1667" s="92">
        <f t="shared" si="430"/>
        <v>0</v>
      </c>
      <c r="I1667" s="92">
        <f t="shared" si="430"/>
        <v>0</v>
      </c>
      <c r="J1667" s="92">
        <f t="shared" si="429"/>
        <v>0</v>
      </c>
      <c r="K1667" s="57"/>
      <c r="L1667" s="57"/>
      <c r="M1667" s="57"/>
      <c r="N1667" s="57"/>
      <c r="O1667" s="57"/>
      <c r="P1667" s="57"/>
    </row>
    <row r="1668" spans="1:16" ht="14.45" customHeight="1" outlineLevel="1" x14ac:dyDescent="0.25">
      <c r="A1668" s="147"/>
      <c r="B1668" s="135"/>
      <c r="C1668" s="135"/>
      <c r="D1668" s="86" t="s">
        <v>9</v>
      </c>
      <c r="E1668" s="92">
        <f t="shared" si="430"/>
        <v>0</v>
      </c>
      <c r="F1668" s="92">
        <f t="shared" si="430"/>
        <v>0</v>
      </c>
      <c r="G1668" s="92">
        <f t="shared" si="430"/>
        <v>0</v>
      </c>
      <c r="H1668" s="92">
        <f t="shared" si="430"/>
        <v>0</v>
      </c>
      <c r="I1668" s="92">
        <f t="shared" si="430"/>
        <v>0</v>
      </c>
      <c r="J1668" s="92">
        <f t="shared" si="429"/>
        <v>0</v>
      </c>
      <c r="K1668" s="57"/>
      <c r="L1668" s="57"/>
      <c r="M1668" s="57"/>
      <c r="N1668" s="57"/>
      <c r="O1668" s="57"/>
      <c r="P1668" s="57"/>
    </row>
    <row r="1669" spans="1:16" ht="14.45" customHeight="1" outlineLevel="1" x14ac:dyDescent="0.25">
      <c r="A1669" s="147" t="s">
        <v>116</v>
      </c>
      <c r="B1669" s="135" t="s">
        <v>80</v>
      </c>
      <c r="C1669" s="135" t="s">
        <v>161</v>
      </c>
      <c r="D1669" s="86" t="s">
        <v>6</v>
      </c>
      <c r="E1669" s="93">
        <f>SUM(E1670:E1673)</f>
        <v>0</v>
      </c>
      <c r="F1669" s="93">
        <f>SUM(F1670:F1673)</f>
        <v>0</v>
      </c>
      <c r="G1669" s="93">
        <f>SUM(G1670:G1673)</f>
        <v>0</v>
      </c>
      <c r="H1669" s="93">
        <f>SUM(H1670:H1673)</f>
        <v>0</v>
      </c>
      <c r="I1669" s="93">
        <f>SUM(I1670:I1673)</f>
        <v>0</v>
      </c>
      <c r="J1669" s="92">
        <f t="shared" si="429"/>
        <v>0</v>
      </c>
      <c r="K1669" s="57"/>
      <c r="L1669" s="57"/>
      <c r="M1669" s="57"/>
      <c r="N1669" s="57"/>
      <c r="O1669" s="57"/>
      <c r="P1669" s="57"/>
    </row>
    <row r="1670" spans="1:16" ht="14.45" customHeight="1" outlineLevel="1" x14ac:dyDescent="0.25">
      <c r="A1670" s="147"/>
      <c r="B1670" s="135"/>
      <c r="C1670" s="135"/>
      <c r="D1670" s="86" t="s">
        <v>180</v>
      </c>
      <c r="E1670" s="94">
        <v>0</v>
      </c>
      <c r="F1670" s="94">
        <v>0</v>
      </c>
      <c r="G1670" s="94">
        <v>0</v>
      </c>
      <c r="H1670" s="94">
        <v>0</v>
      </c>
      <c r="I1670" s="94">
        <v>0</v>
      </c>
      <c r="J1670" s="92">
        <f t="shared" si="429"/>
        <v>0</v>
      </c>
      <c r="K1670" s="57"/>
      <c r="L1670" s="57"/>
      <c r="M1670" s="57"/>
      <c r="N1670" s="57"/>
      <c r="O1670" s="57"/>
      <c r="P1670" s="57"/>
    </row>
    <row r="1671" spans="1:16" ht="14.45" customHeight="1" outlineLevel="1" x14ac:dyDescent="0.25">
      <c r="A1671" s="147"/>
      <c r="B1671" s="135"/>
      <c r="C1671" s="135"/>
      <c r="D1671" s="86" t="s">
        <v>7</v>
      </c>
      <c r="E1671" s="94">
        <v>0</v>
      </c>
      <c r="F1671" s="94">
        <v>0</v>
      </c>
      <c r="G1671" s="94">
        <v>0</v>
      </c>
      <c r="H1671" s="94">
        <v>0</v>
      </c>
      <c r="I1671" s="94">
        <v>0</v>
      </c>
      <c r="J1671" s="92">
        <f t="shared" si="429"/>
        <v>0</v>
      </c>
      <c r="K1671" s="57"/>
      <c r="L1671" s="57"/>
      <c r="M1671" s="57"/>
      <c r="N1671" s="57"/>
      <c r="O1671" s="57"/>
      <c r="P1671" s="57"/>
    </row>
    <row r="1672" spans="1:16" ht="14.45" customHeight="1" outlineLevel="1" x14ac:dyDescent="0.25">
      <c r="A1672" s="147"/>
      <c r="B1672" s="135"/>
      <c r="C1672" s="135"/>
      <c r="D1672" s="86" t="s">
        <v>8</v>
      </c>
      <c r="E1672" s="94">
        <v>0</v>
      </c>
      <c r="F1672" s="94">
        <v>0</v>
      </c>
      <c r="G1672" s="94">
        <v>0</v>
      </c>
      <c r="H1672" s="94">
        <v>0</v>
      </c>
      <c r="I1672" s="94">
        <v>0</v>
      </c>
      <c r="J1672" s="92">
        <f t="shared" si="429"/>
        <v>0</v>
      </c>
      <c r="K1672" s="57"/>
      <c r="L1672" s="57"/>
      <c r="M1672" s="57"/>
      <c r="N1672" s="57"/>
      <c r="O1672" s="57"/>
      <c r="P1672" s="57"/>
    </row>
    <row r="1673" spans="1:16" ht="15.75" outlineLevel="1" x14ac:dyDescent="0.25">
      <c r="A1673" s="147"/>
      <c r="B1673" s="135"/>
      <c r="C1673" s="135"/>
      <c r="D1673" s="86" t="s">
        <v>9</v>
      </c>
      <c r="E1673" s="94">
        <v>0</v>
      </c>
      <c r="F1673" s="94">
        <v>0</v>
      </c>
      <c r="G1673" s="94">
        <v>0</v>
      </c>
      <c r="H1673" s="94">
        <v>0</v>
      </c>
      <c r="I1673" s="94">
        <v>0</v>
      </c>
      <c r="J1673" s="92">
        <f t="shared" si="429"/>
        <v>0</v>
      </c>
      <c r="K1673" s="57"/>
      <c r="L1673" s="57"/>
      <c r="M1673" s="57"/>
      <c r="N1673" s="57"/>
      <c r="O1673" s="57"/>
      <c r="P1673" s="57"/>
    </row>
    <row r="1674" spans="1:16" ht="14.45" customHeight="1" outlineLevel="1" x14ac:dyDescent="0.25">
      <c r="A1674" s="147"/>
      <c r="B1674" s="135"/>
      <c r="C1674" s="135" t="s">
        <v>79</v>
      </c>
      <c r="D1674" s="86" t="s">
        <v>6</v>
      </c>
      <c r="E1674" s="93">
        <f>SUM(E1675:E1678)</f>
        <v>0</v>
      </c>
      <c r="F1674" s="93">
        <f>SUM(F1675:F1678)</f>
        <v>0</v>
      </c>
      <c r="G1674" s="93">
        <f>SUM(G1675:G1678)</f>
        <v>0</v>
      </c>
      <c r="H1674" s="93">
        <f>SUM(H1675:H1678)</f>
        <v>0</v>
      </c>
      <c r="I1674" s="93">
        <f>SUM(I1675:I1678)</f>
        <v>0</v>
      </c>
      <c r="J1674" s="92">
        <f t="shared" si="429"/>
        <v>0</v>
      </c>
      <c r="K1674" s="57"/>
      <c r="L1674" s="57"/>
      <c r="M1674" s="57"/>
      <c r="N1674" s="57"/>
      <c r="O1674" s="57"/>
      <c r="P1674" s="57"/>
    </row>
    <row r="1675" spans="1:16" ht="15.75" outlineLevel="1" x14ac:dyDescent="0.25">
      <c r="A1675" s="147"/>
      <c r="B1675" s="135"/>
      <c r="C1675" s="135"/>
      <c r="D1675" s="86" t="s">
        <v>180</v>
      </c>
      <c r="E1675" s="92">
        <v>0</v>
      </c>
      <c r="F1675" s="92">
        <v>0</v>
      </c>
      <c r="G1675" s="92">
        <v>0</v>
      </c>
      <c r="H1675" s="92">
        <v>0</v>
      </c>
      <c r="I1675" s="92">
        <v>0</v>
      </c>
      <c r="J1675" s="92">
        <f t="shared" si="429"/>
        <v>0</v>
      </c>
      <c r="K1675" s="57"/>
      <c r="L1675" s="57"/>
      <c r="M1675" s="57"/>
      <c r="N1675" s="57"/>
      <c r="O1675" s="57"/>
      <c r="P1675" s="57"/>
    </row>
    <row r="1676" spans="1:16" ht="15.75" outlineLevel="1" x14ac:dyDescent="0.25">
      <c r="A1676" s="147"/>
      <c r="B1676" s="135"/>
      <c r="C1676" s="135"/>
      <c r="D1676" s="86" t="s">
        <v>7</v>
      </c>
      <c r="E1676" s="92">
        <v>0</v>
      </c>
      <c r="F1676" s="92">
        <v>0</v>
      </c>
      <c r="G1676" s="92">
        <v>0</v>
      </c>
      <c r="H1676" s="92">
        <v>0</v>
      </c>
      <c r="I1676" s="92">
        <v>0</v>
      </c>
      <c r="J1676" s="92">
        <f t="shared" si="429"/>
        <v>0</v>
      </c>
      <c r="K1676" s="57"/>
      <c r="L1676" s="57"/>
      <c r="M1676" s="57"/>
      <c r="N1676" s="57"/>
      <c r="O1676" s="57"/>
      <c r="P1676" s="57"/>
    </row>
    <row r="1677" spans="1:16" ht="14.45" customHeight="1" outlineLevel="1" x14ac:dyDescent="0.25">
      <c r="A1677" s="147"/>
      <c r="B1677" s="135"/>
      <c r="C1677" s="135"/>
      <c r="D1677" s="86" t="s">
        <v>8</v>
      </c>
      <c r="E1677" s="92">
        <v>0</v>
      </c>
      <c r="F1677" s="92">
        <v>0</v>
      </c>
      <c r="G1677" s="92">
        <v>0</v>
      </c>
      <c r="H1677" s="92">
        <v>0</v>
      </c>
      <c r="I1677" s="92">
        <v>0</v>
      </c>
      <c r="J1677" s="92">
        <f t="shared" si="429"/>
        <v>0</v>
      </c>
      <c r="K1677" s="57"/>
      <c r="L1677" s="57"/>
      <c r="M1677" s="57"/>
      <c r="N1677" s="57"/>
      <c r="O1677" s="57"/>
      <c r="P1677" s="57"/>
    </row>
    <row r="1678" spans="1:16" ht="15" customHeight="1" outlineLevel="1" x14ac:dyDescent="0.25">
      <c r="A1678" s="147"/>
      <c r="B1678" s="135"/>
      <c r="C1678" s="135"/>
      <c r="D1678" s="86" t="s">
        <v>9</v>
      </c>
      <c r="E1678" s="92">
        <v>0</v>
      </c>
      <c r="F1678" s="92">
        <v>0</v>
      </c>
      <c r="G1678" s="92">
        <v>0</v>
      </c>
      <c r="H1678" s="92">
        <v>0</v>
      </c>
      <c r="I1678" s="92">
        <v>0</v>
      </c>
      <c r="J1678" s="92">
        <f t="shared" si="429"/>
        <v>0</v>
      </c>
      <c r="K1678" s="57"/>
      <c r="L1678" s="57"/>
      <c r="M1678" s="57"/>
      <c r="N1678" s="57"/>
      <c r="O1678" s="57"/>
      <c r="P1678" s="57"/>
    </row>
    <row r="1679" spans="1:16" ht="14.45" customHeight="1" outlineLevel="1" x14ac:dyDescent="0.25">
      <c r="A1679" s="147"/>
      <c r="B1679" s="135"/>
      <c r="C1679" s="135" t="s">
        <v>51</v>
      </c>
      <c r="D1679" s="86" t="s">
        <v>6</v>
      </c>
      <c r="E1679" s="93">
        <f>SUM(E1680:E1683)</f>
        <v>0</v>
      </c>
      <c r="F1679" s="93">
        <f>SUM(F1680:F1683)</f>
        <v>0</v>
      </c>
      <c r="G1679" s="93">
        <f>SUM(G1680:G1683)</f>
        <v>0</v>
      </c>
      <c r="H1679" s="93">
        <f>SUM(H1680:H1683)</f>
        <v>0</v>
      </c>
      <c r="I1679" s="93">
        <f>SUM(I1680:I1683)</f>
        <v>0</v>
      </c>
      <c r="J1679" s="92">
        <f t="shared" si="429"/>
        <v>0</v>
      </c>
      <c r="K1679" s="57"/>
      <c r="L1679" s="57"/>
      <c r="M1679" s="57"/>
      <c r="N1679" s="57"/>
      <c r="O1679" s="57"/>
      <c r="P1679" s="57"/>
    </row>
    <row r="1680" spans="1:16" ht="14.45" customHeight="1" outlineLevel="1" x14ac:dyDescent="0.25">
      <c r="A1680" s="147"/>
      <c r="B1680" s="135"/>
      <c r="C1680" s="135"/>
      <c r="D1680" s="86" t="s">
        <v>180</v>
      </c>
      <c r="E1680" s="92">
        <f t="shared" ref="E1680:I1683" si="431">E1670+E1675</f>
        <v>0</v>
      </c>
      <c r="F1680" s="92">
        <f t="shared" si="431"/>
        <v>0</v>
      </c>
      <c r="G1680" s="92">
        <f t="shared" si="431"/>
        <v>0</v>
      </c>
      <c r="H1680" s="92">
        <f t="shared" si="431"/>
        <v>0</v>
      </c>
      <c r="I1680" s="92">
        <f t="shared" si="431"/>
        <v>0</v>
      </c>
      <c r="J1680" s="92">
        <f t="shared" si="429"/>
        <v>0</v>
      </c>
      <c r="K1680" s="57"/>
      <c r="L1680" s="57"/>
      <c r="M1680" s="57"/>
      <c r="N1680" s="57"/>
      <c r="O1680" s="57"/>
      <c r="P1680" s="57"/>
    </row>
    <row r="1681" spans="1:16" ht="14.45" customHeight="1" outlineLevel="1" x14ac:dyDescent="0.25">
      <c r="A1681" s="147"/>
      <c r="B1681" s="135"/>
      <c r="C1681" s="135"/>
      <c r="D1681" s="86" t="s">
        <v>7</v>
      </c>
      <c r="E1681" s="92">
        <f t="shared" si="431"/>
        <v>0</v>
      </c>
      <c r="F1681" s="92">
        <f t="shared" si="431"/>
        <v>0</v>
      </c>
      <c r="G1681" s="92">
        <f t="shared" si="431"/>
        <v>0</v>
      </c>
      <c r="H1681" s="92">
        <f t="shared" si="431"/>
        <v>0</v>
      </c>
      <c r="I1681" s="92">
        <f t="shared" si="431"/>
        <v>0</v>
      </c>
      <c r="J1681" s="92">
        <f t="shared" si="429"/>
        <v>0</v>
      </c>
      <c r="K1681" s="57"/>
      <c r="L1681" s="57"/>
      <c r="M1681" s="57"/>
      <c r="N1681" s="57"/>
      <c r="O1681" s="57"/>
      <c r="P1681" s="57"/>
    </row>
    <row r="1682" spans="1:16" ht="14.45" customHeight="1" outlineLevel="1" x14ac:dyDescent="0.25">
      <c r="A1682" s="147"/>
      <c r="B1682" s="135"/>
      <c r="C1682" s="135"/>
      <c r="D1682" s="86" t="s">
        <v>8</v>
      </c>
      <c r="E1682" s="92">
        <f t="shared" si="431"/>
        <v>0</v>
      </c>
      <c r="F1682" s="92">
        <f t="shared" si="431"/>
        <v>0</v>
      </c>
      <c r="G1682" s="92">
        <f t="shared" si="431"/>
        <v>0</v>
      </c>
      <c r="H1682" s="92">
        <f t="shared" si="431"/>
        <v>0</v>
      </c>
      <c r="I1682" s="92">
        <f t="shared" si="431"/>
        <v>0</v>
      </c>
      <c r="J1682" s="92">
        <f t="shared" si="429"/>
        <v>0</v>
      </c>
      <c r="K1682" s="57"/>
      <c r="L1682" s="57"/>
      <c r="M1682" s="57"/>
      <c r="N1682" s="57"/>
      <c r="O1682" s="57"/>
      <c r="P1682" s="57"/>
    </row>
    <row r="1683" spans="1:16" ht="14.45" customHeight="1" outlineLevel="1" x14ac:dyDescent="0.25">
      <c r="A1683" s="147"/>
      <c r="B1683" s="135"/>
      <c r="C1683" s="135"/>
      <c r="D1683" s="86" t="s">
        <v>9</v>
      </c>
      <c r="E1683" s="92">
        <f t="shared" si="431"/>
        <v>0</v>
      </c>
      <c r="F1683" s="92">
        <f t="shared" si="431"/>
        <v>0</v>
      </c>
      <c r="G1683" s="92">
        <f t="shared" si="431"/>
        <v>0</v>
      </c>
      <c r="H1683" s="92">
        <f t="shared" si="431"/>
        <v>0</v>
      </c>
      <c r="I1683" s="92">
        <f t="shared" si="431"/>
        <v>0</v>
      </c>
      <c r="J1683" s="92">
        <f t="shared" si="429"/>
        <v>0</v>
      </c>
      <c r="K1683" s="57"/>
      <c r="L1683" s="57"/>
      <c r="M1683" s="57"/>
      <c r="N1683" s="57"/>
      <c r="O1683" s="57"/>
      <c r="P1683" s="57"/>
    </row>
    <row r="1684" spans="1:16" ht="14.45" customHeight="1" outlineLevel="1" x14ac:dyDescent="0.25">
      <c r="A1684" s="147" t="s">
        <v>111</v>
      </c>
      <c r="B1684" s="135" t="s">
        <v>81</v>
      </c>
      <c r="C1684" s="135" t="s">
        <v>161</v>
      </c>
      <c r="D1684" s="86" t="s">
        <v>6</v>
      </c>
      <c r="E1684" s="93">
        <f>SUM(E1685:E1688)</f>
        <v>0</v>
      </c>
      <c r="F1684" s="93">
        <f>SUM(F1685:F1688)</f>
        <v>0</v>
      </c>
      <c r="G1684" s="93">
        <f>SUM(G1685:G1688)</f>
        <v>0</v>
      </c>
      <c r="H1684" s="93">
        <f>SUM(H1685:H1688)</f>
        <v>0</v>
      </c>
      <c r="I1684" s="93">
        <f>SUM(I1685:I1688)</f>
        <v>0</v>
      </c>
      <c r="J1684" s="92">
        <f t="shared" si="429"/>
        <v>0</v>
      </c>
      <c r="K1684" s="57"/>
      <c r="L1684" s="57"/>
      <c r="M1684" s="57"/>
      <c r="N1684" s="57"/>
      <c r="O1684" s="57"/>
      <c r="P1684" s="57"/>
    </row>
    <row r="1685" spans="1:16" ht="14.45" customHeight="1" outlineLevel="1" x14ac:dyDescent="0.25">
      <c r="A1685" s="147"/>
      <c r="B1685" s="135"/>
      <c r="C1685" s="135"/>
      <c r="D1685" s="86" t="s">
        <v>180</v>
      </c>
      <c r="E1685" s="94">
        <v>0</v>
      </c>
      <c r="F1685" s="94">
        <v>0</v>
      </c>
      <c r="G1685" s="94">
        <v>0</v>
      </c>
      <c r="H1685" s="94">
        <v>0</v>
      </c>
      <c r="I1685" s="94">
        <v>0</v>
      </c>
      <c r="J1685" s="92">
        <f t="shared" si="429"/>
        <v>0</v>
      </c>
      <c r="K1685" s="57"/>
      <c r="L1685" s="57"/>
      <c r="M1685" s="57"/>
      <c r="N1685" s="57"/>
      <c r="O1685" s="57"/>
      <c r="P1685" s="57"/>
    </row>
    <row r="1686" spans="1:16" ht="14.45" customHeight="1" outlineLevel="1" x14ac:dyDescent="0.25">
      <c r="A1686" s="147"/>
      <c r="B1686" s="135"/>
      <c r="C1686" s="135"/>
      <c r="D1686" s="86" t="s">
        <v>7</v>
      </c>
      <c r="E1686" s="94">
        <v>0</v>
      </c>
      <c r="F1686" s="94">
        <v>0</v>
      </c>
      <c r="G1686" s="94">
        <v>0</v>
      </c>
      <c r="H1686" s="94">
        <v>0</v>
      </c>
      <c r="I1686" s="94">
        <v>0</v>
      </c>
      <c r="J1686" s="92">
        <f t="shared" si="429"/>
        <v>0</v>
      </c>
      <c r="K1686" s="57"/>
      <c r="L1686" s="57"/>
      <c r="M1686" s="57"/>
      <c r="N1686" s="57"/>
      <c r="O1686" s="57"/>
      <c r="P1686" s="57"/>
    </row>
    <row r="1687" spans="1:16" ht="14.45" customHeight="1" outlineLevel="1" x14ac:dyDescent="0.25">
      <c r="A1687" s="147"/>
      <c r="B1687" s="135"/>
      <c r="C1687" s="135"/>
      <c r="D1687" s="86" t="s">
        <v>8</v>
      </c>
      <c r="E1687" s="94">
        <v>0</v>
      </c>
      <c r="F1687" s="94">
        <v>0</v>
      </c>
      <c r="G1687" s="94">
        <v>0</v>
      </c>
      <c r="H1687" s="94">
        <v>0</v>
      </c>
      <c r="I1687" s="94">
        <v>0</v>
      </c>
      <c r="J1687" s="92">
        <f t="shared" si="429"/>
        <v>0</v>
      </c>
      <c r="K1687" s="57"/>
      <c r="L1687" s="57"/>
      <c r="M1687" s="57"/>
      <c r="N1687" s="57"/>
      <c r="O1687" s="57"/>
      <c r="P1687" s="57"/>
    </row>
    <row r="1688" spans="1:16" ht="15.75" outlineLevel="1" x14ac:dyDescent="0.25">
      <c r="A1688" s="147"/>
      <c r="B1688" s="135"/>
      <c r="C1688" s="135"/>
      <c r="D1688" s="86" t="s">
        <v>9</v>
      </c>
      <c r="E1688" s="94">
        <v>0</v>
      </c>
      <c r="F1688" s="94">
        <v>0</v>
      </c>
      <c r="G1688" s="94">
        <v>0</v>
      </c>
      <c r="H1688" s="94">
        <v>0</v>
      </c>
      <c r="I1688" s="94">
        <v>0</v>
      </c>
      <c r="J1688" s="92">
        <f t="shared" si="429"/>
        <v>0</v>
      </c>
      <c r="K1688" s="57"/>
      <c r="L1688" s="57"/>
      <c r="M1688" s="57"/>
      <c r="N1688" s="57"/>
      <c r="O1688" s="57"/>
      <c r="P1688" s="57"/>
    </row>
    <row r="1689" spans="1:16" ht="14.45" customHeight="1" outlineLevel="1" x14ac:dyDescent="0.25">
      <c r="A1689" s="147"/>
      <c r="B1689" s="135"/>
      <c r="C1689" s="135" t="s">
        <v>79</v>
      </c>
      <c r="D1689" s="86" t="s">
        <v>6</v>
      </c>
      <c r="E1689" s="93">
        <f>SUM(E1690:E1693)</f>
        <v>0</v>
      </c>
      <c r="F1689" s="93">
        <f>SUM(F1690:F1693)</f>
        <v>0</v>
      </c>
      <c r="G1689" s="93">
        <f>SUM(G1690:G1693)</f>
        <v>0</v>
      </c>
      <c r="H1689" s="93">
        <f>SUM(H1690:H1693)</f>
        <v>0</v>
      </c>
      <c r="I1689" s="93">
        <f>SUM(I1690:I1693)</f>
        <v>0</v>
      </c>
      <c r="J1689" s="92">
        <f t="shared" si="429"/>
        <v>0</v>
      </c>
      <c r="K1689" s="57"/>
      <c r="L1689" s="57"/>
      <c r="M1689" s="57"/>
      <c r="N1689" s="57"/>
      <c r="O1689" s="57"/>
      <c r="P1689" s="57"/>
    </row>
    <row r="1690" spans="1:16" ht="15.75" outlineLevel="1" x14ac:dyDescent="0.25">
      <c r="A1690" s="147"/>
      <c r="B1690" s="135"/>
      <c r="C1690" s="135"/>
      <c r="D1690" s="86" t="s">
        <v>180</v>
      </c>
      <c r="E1690" s="92">
        <v>0</v>
      </c>
      <c r="F1690" s="92">
        <v>0</v>
      </c>
      <c r="G1690" s="92">
        <v>0</v>
      </c>
      <c r="H1690" s="92">
        <v>0</v>
      </c>
      <c r="I1690" s="92">
        <v>0</v>
      </c>
      <c r="J1690" s="92">
        <f t="shared" si="429"/>
        <v>0</v>
      </c>
      <c r="K1690" s="57"/>
      <c r="L1690" s="57"/>
      <c r="M1690" s="57"/>
      <c r="N1690" s="57"/>
      <c r="O1690" s="57"/>
      <c r="P1690" s="57"/>
    </row>
    <row r="1691" spans="1:16" ht="15.75" outlineLevel="1" x14ac:dyDescent="0.25">
      <c r="A1691" s="147"/>
      <c r="B1691" s="135"/>
      <c r="C1691" s="135"/>
      <c r="D1691" s="86" t="s">
        <v>7</v>
      </c>
      <c r="E1691" s="92">
        <v>0</v>
      </c>
      <c r="F1691" s="92">
        <v>0</v>
      </c>
      <c r="G1691" s="92">
        <v>0</v>
      </c>
      <c r="H1691" s="92">
        <v>0</v>
      </c>
      <c r="I1691" s="92">
        <v>0</v>
      </c>
      <c r="J1691" s="92">
        <f t="shared" si="429"/>
        <v>0</v>
      </c>
      <c r="K1691" s="57"/>
      <c r="L1691" s="57"/>
      <c r="M1691" s="57"/>
      <c r="N1691" s="57"/>
      <c r="O1691" s="57"/>
      <c r="P1691" s="57"/>
    </row>
    <row r="1692" spans="1:16" ht="14.45" customHeight="1" outlineLevel="1" x14ac:dyDescent="0.25">
      <c r="A1692" s="147"/>
      <c r="B1692" s="135"/>
      <c r="C1692" s="135"/>
      <c r="D1692" s="86" t="s">
        <v>8</v>
      </c>
      <c r="E1692" s="92">
        <v>0</v>
      </c>
      <c r="F1692" s="92">
        <v>0</v>
      </c>
      <c r="G1692" s="92">
        <v>0</v>
      </c>
      <c r="H1692" s="92">
        <v>0</v>
      </c>
      <c r="I1692" s="92">
        <v>0</v>
      </c>
      <c r="J1692" s="92">
        <f t="shared" si="429"/>
        <v>0</v>
      </c>
      <c r="K1692" s="57"/>
      <c r="L1692" s="57"/>
      <c r="M1692" s="57"/>
      <c r="N1692" s="57"/>
      <c r="O1692" s="57"/>
      <c r="P1692" s="57"/>
    </row>
    <row r="1693" spans="1:16" ht="15" customHeight="1" outlineLevel="1" x14ac:dyDescent="0.25">
      <c r="A1693" s="147"/>
      <c r="B1693" s="135"/>
      <c r="C1693" s="135"/>
      <c r="D1693" s="86" t="s">
        <v>9</v>
      </c>
      <c r="E1693" s="92">
        <v>0</v>
      </c>
      <c r="F1693" s="92">
        <v>0</v>
      </c>
      <c r="G1693" s="92">
        <v>0</v>
      </c>
      <c r="H1693" s="92">
        <v>0</v>
      </c>
      <c r="I1693" s="92">
        <v>0</v>
      </c>
      <c r="J1693" s="92">
        <f t="shared" si="429"/>
        <v>0</v>
      </c>
      <c r="K1693" s="57"/>
      <c r="L1693" s="57"/>
      <c r="M1693" s="57"/>
      <c r="N1693" s="57"/>
      <c r="O1693" s="57"/>
      <c r="P1693" s="57"/>
    </row>
    <row r="1694" spans="1:16" ht="14.45" customHeight="1" outlineLevel="1" x14ac:dyDescent="0.25">
      <c r="A1694" s="147"/>
      <c r="B1694" s="135"/>
      <c r="C1694" s="135" t="s">
        <v>51</v>
      </c>
      <c r="D1694" s="86" t="s">
        <v>6</v>
      </c>
      <c r="E1694" s="93">
        <f>SUM(E1695:E1698)</f>
        <v>0</v>
      </c>
      <c r="F1694" s="93">
        <f>SUM(F1695:F1698)</f>
        <v>0</v>
      </c>
      <c r="G1694" s="93">
        <f>SUM(G1695:G1698)</f>
        <v>0</v>
      </c>
      <c r="H1694" s="93">
        <f>SUM(H1695:H1698)</f>
        <v>0</v>
      </c>
      <c r="I1694" s="93">
        <f>SUM(I1695:I1698)</f>
        <v>0</v>
      </c>
      <c r="J1694" s="92">
        <f t="shared" si="429"/>
        <v>0</v>
      </c>
      <c r="K1694" s="57"/>
      <c r="L1694" s="57"/>
      <c r="M1694" s="57"/>
      <c r="N1694" s="57"/>
      <c r="O1694" s="57"/>
      <c r="P1694" s="57"/>
    </row>
    <row r="1695" spans="1:16" ht="14.45" customHeight="1" outlineLevel="1" x14ac:dyDescent="0.25">
      <c r="A1695" s="147"/>
      <c r="B1695" s="135"/>
      <c r="C1695" s="135"/>
      <c r="D1695" s="86" t="s">
        <v>180</v>
      </c>
      <c r="E1695" s="92">
        <f t="shared" ref="E1695:I1698" si="432">E1685+E1690</f>
        <v>0</v>
      </c>
      <c r="F1695" s="92">
        <f t="shared" si="432"/>
        <v>0</v>
      </c>
      <c r="G1695" s="92">
        <f t="shared" si="432"/>
        <v>0</v>
      </c>
      <c r="H1695" s="92">
        <f t="shared" si="432"/>
        <v>0</v>
      </c>
      <c r="I1695" s="92">
        <f t="shared" si="432"/>
        <v>0</v>
      </c>
      <c r="J1695" s="92">
        <f t="shared" si="429"/>
        <v>0</v>
      </c>
      <c r="K1695" s="57"/>
      <c r="L1695" s="57"/>
      <c r="M1695" s="57"/>
      <c r="N1695" s="57"/>
      <c r="O1695" s="57"/>
      <c r="P1695" s="57"/>
    </row>
    <row r="1696" spans="1:16" ht="14.45" customHeight="1" outlineLevel="1" x14ac:dyDescent="0.25">
      <c r="A1696" s="147"/>
      <c r="B1696" s="135"/>
      <c r="C1696" s="135"/>
      <c r="D1696" s="86" t="s">
        <v>7</v>
      </c>
      <c r="E1696" s="92">
        <f t="shared" si="432"/>
        <v>0</v>
      </c>
      <c r="F1696" s="92">
        <f t="shared" si="432"/>
        <v>0</v>
      </c>
      <c r="G1696" s="92">
        <f t="shared" si="432"/>
        <v>0</v>
      </c>
      <c r="H1696" s="92">
        <f t="shared" si="432"/>
        <v>0</v>
      </c>
      <c r="I1696" s="92">
        <f t="shared" si="432"/>
        <v>0</v>
      </c>
      <c r="J1696" s="92">
        <f t="shared" si="429"/>
        <v>0</v>
      </c>
      <c r="K1696" s="57"/>
      <c r="L1696" s="57"/>
      <c r="M1696" s="57"/>
      <c r="N1696" s="57"/>
      <c r="O1696" s="57"/>
      <c r="P1696" s="57"/>
    </row>
    <row r="1697" spans="1:16" ht="14.45" customHeight="1" outlineLevel="1" x14ac:dyDescent="0.25">
      <c r="A1697" s="147"/>
      <c r="B1697" s="135"/>
      <c r="C1697" s="135"/>
      <c r="D1697" s="86" t="s">
        <v>8</v>
      </c>
      <c r="E1697" s="92">
        <f t="shared" si="432"/>
        <v>0</v>
      </c>
      <c r="F1697" s="92">
        <f t="shared" si="432"/>
        <v>0</v>
      </c>
      <c r="G1697" s="92">
        <f t="shared" si="432"/>
        <v>0</v>
      </c>
      <c r="H1697" s="92">
        <f t="shared" si="432"/>
        <v>0</v>
      </c>
      <c r="I1697" s="92">
        <f t="shared" si="432"/>
        <v>0</v>
      </c>
      <c r="J1697" s="92">
        <f t="shared" si="429"/>
        <v>0</v>
      </c>
      <c r="K1697" s="57"/>
      <c r="L1697" s="57"/>
      <c r="M1697" s="57"/>
      <c r="N1697" s="57"/>
      <c r="O1697" s="57"/>
      <c r="P1697" s="57"/>
    </row>
    <row r="1698" spans="1:16" ht="14.45" customHeight="1" outlineLevel="1" x14ac:dyDescent="0.25">
      <c r="A1698" s="147"/>
      <c r="B1698" s="135"/>
      <c r="C1698" s="135"/>
      <c r="D1698" s="86" t="s">
        <v>9</v>
      </c>
      <c r="E1698" s="92">
        <f t="shared" si="432"/>
        <v>0</v>
      </c>
      <c r="F1698" s="92">
        <f t="shared" si="432"/>
        <v>0</v>
      </c>
      <c r="G1698" s="92">
        <f t="shared" si="432"/>
        <v>0</v>
      </c>
      <c r="H1698" s="92">
        <f t="shared" si="432"/>
        <v>0</v>
      </c>
      <c r="I1698" s="92">
        <f t="shared" si="432"/>
        <v>0</v>
      </c>
      <c r="J1698" s="92">
        <f t="shared" si="429"/>
        <v>0</v>
      </c>
      <c r="K1698" s="57"/>
      <c r="L1698" s="57"/>
      <c r="M1698" s="57"/>
      <c r="N1698" s="57"/>
      <c r="O1698" s="57"/>
      <c r="P1698" s="57"/>
    </row>
    <row r="1699" spans="1:16" ht="14.45" customHeight="1" outlineLevel="1" x14ac:dyDescent="0.25">
      <c r="A1699" s="147" t="s">
        <v>137</v>
      </c>
      <c r="B1699" s="135" t="s">
        <v>82</v>
      </c>
      <c r="C1699" s="135" t="s">
        <v>161</v>
      </c>
      <c r="D1699" s="86" t="s">
        <v>6</v>
      </c>
      <c r="E1699" s="93">
        <f>SUM(E1700:E1703)</f>
        <v>0</v>
      </c>
      <c r="F1699" s="93">
        <f>SUM(F1700:F1703)</f>
        <v>0</v>
      </c>
      <c r="G1699" s="93">
        <f>SUM(G1700:G1703)</f>
        <v>0</v>
      </c>
      <c r="H1699" s="93">
        <f>SUM(H1700:H1703)</f>
        <v>0</v>
      </c>
      <c r="I1699" s="93">
        <f>SUM(I1700:I1703)</f>
        <v>0</v>
      </c>
      <c r="J1699" s="92">
        <f t="shared" si="429"/>
        <v>0</v>
      </c>
      <c r="K1699" s="57"/>
      <c r="L1699" s="57"/>
      <c r="M1699" s="57"/>
      <c r="N1699" s="57"/>
      <c r="O1699" s="57"/>
      <c r="P1699" s="57"/>
    </row>
    <row r="1700" spans="1:16" ht="14.45" customHeight="1" outlineLevel="1" x14ac:dyDescent="0.25">
      <c r="A1700" s="147"/>
      <c r="B1700" s="135"/>
      <c r="C1700" s="135"/>
      <c r="D1700" s="86" t="s">
        <v>180</v>
      </c>
      <c r="E1700" s="94">
        <v>0</v>
      </c>
      <c r="F1700" s="94">
        <v>0</v>
      </c>
      <c r="G1700" s="94">
        <v>0</v>
      </c>
      <c r="H1700" s="94">
        <v>0</v>
      </c>
      <c r="I1700" s="94">
        <v>0</v>
      </c>
      <c r="J1700" s="92">
        <f t="shared" si="429"/>
        <v>0</v>
      </c>
      <c r="K1700" s="57"/>
      <c r="L1700" s="57"/>
      <c r="M1700" s="57"/>
      <c r="N1700" s="57"/>
      <c r="O1700" s="57"/>
      <c r="P1700" s="57"/>
    </row>
    <row r="1701" spans="1:16" ht="14.45" customHeight="1" outlineLevel="1" x14ac:dyDescent="0.25">
      <c r="A1701" s="147"/>
      <c r="B1701" s="135"/>
      <c r="C1701" s="135"/>
      <c r="D1701" s="86" t="s">
        <v>7</v>
      </c>
      <c r="E1701" s="94">
        <v>0</v>
      </c>
      <c r="F1701" s="94">
        <v>0</v>
      </c>
      <c r="G1701" s="94">
        <v>0</v>
      </c>
      <c r="H1701" s="94">
        <v>0</v>
      </c>
      <c r="I1701" s="94">
        <v>0</v>
      </c>
      <c r="J1701" s="92">
        <f t="shared" si="429"/>
        <v>0</v>
      </c>
      <c r="K1701" s="57"/>
      <c r="L1701" s="57"/>
      <c r="M1701" s="57"/>
      <c r="N1701" s="57"/>
      <c r="O1701" s="57"/>
      <c r="P1701" s="57"/>
    </row>
    <row r="1702" spans="1:16" ht="14.45" customHeight="1" outlineLevel="1" x14ac:dyDescent="0.25">
      <c r="A1702" s="147"/>
      <c r="B1702" s="135"/>
      <c r="C1702" s="135"/>
      <c r="D1702" s="86" t="s">
        <v>8</v>
      </c>
      <c r="E1702" s="94">
        <v>0</v>
      </c>
      <c r="F1702" s="94">
        <v>0</v>
      </c>
      <c r="G1702" s="94">
        <v>0</v>
      </c>
      <c r="H1702" s="94">
        <v>0</v>
      </c>
      <c r="I1702" s="94">
        <v>0</v>
      </c>
      <c r="J1702" s="92">
        <f t="shared" si="429"/>
        <v>0</v>
      </c>
      <c r="K1702" s="57"/>
      <c r="L1702" s="57"/>
      <c r="M1702" s="57"/>
      <c r="N1702" s="57"/>
      <c r="O1702" s="57"/>
      <c r="P1702" s="57"/>
    </row>
    <row r="1703" spans="1:16" ht="15.75" outlineLevel="1" x14ac:dyDescent="0.25">
      <c r="A1703" s="147"/>
      <c r="B1703" s="135"/>
      <c r="C1703" s="135"/>
      <c r="D1703" s="86" t="s">
        <v>9</v>
      </c>
      <c r="E1703" s="94">
        <v>0</v>
      </c>
      <c r="F1703" s="94">
        <v>0</v>
      </c>
      <c r="G1703" s="94">
        <v>0</v>
      </c>
      <c r="H1703" s="94">
        <v>0</v>
      </c>
      <c r="I1703" s="94">
        <v>0</v>
      </c>
      <c r="J1703" s="92">
        <f t="shared" si="429"/>
        <v>0</v>
      </c>
      <c r="K1703" s="57"/>
      <c r="L1703" s="57"/>
      <c r="M1703" s="57"/>
      <c r="N1703" s="57"/>
      <c r="O1703" s="57"/>
      <c r="P1703" s="57"/>
    </row>
    <row r="1704" spans="1:16" ht="14.45" customHeight="1" outlineLevel="1" x14ac:dyDescent="0.25">
      <c r="A1704" s="147"/>
      <c r="B1704" s="135"/>
      <c r="C1704" s="135" t="s">
        <v>219</v>
      </c>
      <c r="D1704" s="86" t="s">
        <v>6</v>
      </c>
      <c r="E1704" s="93">
        <f>SUM(E1705:E1708)</f>
        <v>0</v>
      </c>
      <c r="F1704" s="93">
        <f>SUM(F1705:F1708)</f>
        <v>0</v>
      </c>
      <c r="G1704" s="93">
        <f>SUM(G1705:G1708)</f>
        <v>0</v>
      </c>
      <c r="H1704" s="93">
        <f>SUM(H1705:H1708)</f>
        <v>0</v>
      </c>
      <c r="I1704" s="93">
        <f>SUM(I1705:I1708)</f>
        <v>0</v>
      </c>
      <c r="J1704" s="92">
        <f t="shared" si="429"/>
        <v>0</v>
      </c>
      <c r="K1704" s="57"/>
      <c r="L1704" s="57"/>
      <c r="M1704" s="57"/>
      <c r="N1704" s="57"/>
      <c r="O1704" s="57"/>
      <c r="P1704" s="57"/>
    </row>
    <row r="1705" spans="1:16" ht="15.75" outlineLevel="1" x14ac:dyDescent="0.25">
      <c r="A1705" s="147"/>
      <c r="B1705" s="135"/>
      <c r="C1705" s="135"/>
      <c r="D1705" s="86" t="s">
        <v>180</v>
      </c>
      <c r="E1705" s="92">
        <v>0</v>
      </c>
      <c r="F1705" s="92">
        <v>0</v>
      </c>
      <c r="G1705" s="92">
        <v>0</v>
      </c>
      <c r="H1705" s="92">
        <v>0</v>
      </c>
      <c r="I1705" s="92">
        <v>0</v>
      </c>
      <c r="J1705" s="92">
        <f t="shared" si="429"/>
        <v>0</v>
      </c>
      <c r="K1705" s="57"/>
      <c r="L1705" s="57"/>
      <c r="M1705" s="57"/>
      <c r="N1705" s="57"/>
      <c r="O1705" s="57"/>
      <c r="P1705" s="57"/>
    </row>
    <row r="1706" spans="1:16" ht="15.75" outlineLevel="1" x14ac:dyDescent="0.25">
      <c r="A1706" s="147"/>
      <c r="B1706" s="135"/>
      <c r="C1706" s="135"/>
      <c r="D1706" s="86" t="s">
        <v>7</v>
      </c>
      <c r="E1706" s="92">
        <v>0</v>
      </c>
      <c r="F1706" s="92">
        <v>0</v>
      </c>
      <c r="G1706" s="92">
        <v>0</v>
      </c>
      <c r="H1706" s="92">
        <v>0</v>
      </c>
      <c r="I1706" s="92">
        <v>0</v>
      </c>
      <c r="J1706" s="92">
        <f t="shared" si="429"/>
        <v>0</v>
      </c>
      <c r="K1706" s="57"/>
      <c r="L1706" s="57"/>
      <c r="M1706" s="57"/>
      <c r="N1706" s="57"/>
      <c r="O1706" s="57"/>
      <c r="P1706" s="57"/>
    </row>
    <row r="1707" spans="1:16" ht="14.45" customHeight="1" outlineLevel="1" x14ac:dyDescent="0.25">
      <c r="A1707" s="147"/>
      <c r="B1707" s="135"/>
      <c r="C1707" s="135"/>
      <c r="D1707" s="86" t="s">
        <v>8</v>
      </c>
      <c r="E1707" s="92">
        <v>0</v>
      </c>
      <c r="F1707" s="92">
        <v>0</v>
      </c>
      <c r="G1707" s="92">
        <v>0</v>
      </c>
      <c r="H1707" s="92">
        <v>0</v>
      </c>
      <c r="I1707" s="92">
        <v>0</v>
      </c>
      <c r="J1707" s="92">
        <f t="shared" si="429"/>
        <v>0</v>
      </c>
      <c r="K1707" s="57"/>
      <c r="L1707" s="57"/>
      <c r="M1707" s="57"/>
      <c r="N1707" s="57"/>
      <c r="O1707" s="57"/>
      <c r="P1707" s="57"/>
    </row>
    <row r="1708" spans="1:16" ht="71.25" customHeight="1" outlineLevel="1" x14ac:dyDescent="0.25">
      <c r="A1708" s="147"/>
      <c r="B1708" s="135"/>
      <c r="C1708" s="135"/>
      <c r="D1708" s="86" t="s">
        <v>9</v>
      </c>
      <c r="E1708" s="92">
        <v>0</v>
      </c>
      <c r="F1708" s="92">
        <v>0</v>
      </c>
      <c r="G1708" s="92">
        <v>0</v>
      </c>
      <c r="H1708" s="92">
        <v>0</v>
      </c>
      <c r="I1708" s="92">
        <v>0</v>
      </c>
      <c r="J1708" s="92">
        <f t="shared" si="429"/>
        <v>0</v>
      </c>
      <c r="K1708" s="57"/>
      <c r="L1708" s="57"/>
      <c r="M1708" s="57"/>
      <c r="N1708" s="57"/>
      <c r="O1708" s="57"/>
      <c r="P1708" s="57"/>
    </row>
    <row r="1709" spans="1:16" ht="14.45" customHeight="1" outlineLevel="1" x14ac:dyDescent="0.25">
      <c r="A1709" s="147"/>
      <c r="B1709" s="135"/>
      <c r="C1709" s="135" t="s">
        <v>51</v>
      </c>
      <c r="D1709" s="86" t="s">
        <v>6</v>
      </c>
      <c r="E1709" s="93">
        <f>SUM(E1710:E1713)</f>
        <v>0</v>
      </c>
      <c r="F1709" s="93">
        <f>SUM(F1710:F1713)</f>
        <v>0</v>
      </c>
      <c r="G1709" s="93">
        <f>SUM(G1710:G1713)</f>
        <v>0</v>
      </c>
      <c r="H1709" s="93">
        <f>SUM(H1710:H1713)</f>
        <v>0</v>
      </c>
      <c r="I1709" s="93">
        <f>SUM(I1710:I1713)</f>
        <v>0</v>
      </c>
      <c r="J1709" s="92">
        <f t="shared" si="429"/>
        <v>0</v>
      </c>
      <c r="K1709" s="57"/>
      <c r="L1709" s="57"/>
      <c r="M1709" s="57"/>
      <c r="N1709" s="57"/>
      <c r="O1709" s="57"/>
      <c r="P1709" s="57"/>
    </row>
    <row r="1710" spans="1:16" ht="14.45" customHeight="1" outlineLevel="1" x14ac:dyDescent="0.25">
      <c r="A1710" s="147"/>
      <c r="B1710" s="135"/>
      <c r="C1710" s="135"/>
      <c r="D1710" s="86" t="s">
        <v>180</v>
      </c>
      <c r="E1710" s="92">
        <f t="shared" ref="E1710:I1713" si="433">E1700+E1705</f>
        <v>0</v>
      </c>
      <c r="F1710" s="92">
        <f t="shared" si="433"/>
        <v>0</v>
      </c>
      <c r="G1710" s="92">
        <f t="shared" si="433"/>
        <v>0</v>
      </c>
      <c r="H1710" s="92">
        <f t="shared" si="433"/>
        <v>0</v>
      </c>
      <c r="I1710" s="92">
        <f t="shared" si="433"/>
        <v>0</v>
      </c>
      <c r="J1710" s="92">
        <f t="shared" si="429"/>
        <v>0</v>
      </c>
      <c r="K1710" s="57"/>
      <c r="L1710" s="57"/>
      <c r="M1710" s="57"/>
      <c r="N1710" s="57"/>
      <c r="O1710" s="57"/>
      <c r="P1710" s="57"/>
    </row>
    <row r="1711" spans="1:16" ht="14.45" customHeight="1" outlineLevel="1" x14ac:dyDescent="0.25">
      <c r="A1711" s="147"/>
      <c r="B1711" s="135"/>
      <c r="C1711" s="135"/>
      <c r="D1711" s="86" t="s">
        <v>7</v>
      </c>
      <c r="E1711" s="92">
        <f t="shared" si="433"/>
        <v>0</v>
      </c>
      <c r="F1711" s="92">
        <f t="shared" si="433"/>
        <v>0</v>
      </c>
      <c r="G1711" s="92">
        <f t="shared" si="433"/>
        <v>0</v>
      </c>
      <c r="H1711" s="92">
        <f t="shared" si="433"/>
        <v>0</v>
      </c>
      <c r="I1711" s="92">
        <f t="shared" si="433"/>
        <v>0</v>
      </c>
      <c r="J1711" s="92">
        <f t="shared" si="429"/>
        <v>0</v>
      </c>
      <c r="K1711" s="57"/>
      <c r="L1711" s="57"/>
      <c r="M1711" s="57"/>
      <c r="N1711" s="57"/>
      <c r="O1711" s="57"/>
      <c r="P1711" s="57"/>
    </row>
    <row r="1712" spans="1:16" ht="14.45" customHeight="1" outlineLevel="1" x14ac:dyDescent="0.25">
      <c r="A1712" s="147"/>
      <c r="B1712" s="135"/>
      <c r="C1712" s="135"/>
      <c r="D1712" s="86" t="s">
        <v>8</v>
      </c>
      <c r="E1712" s="92">
        <f t="shared" si="433"/>
        <v>0</v>
      </c>
      <c r="F1712" s="92">
        <f t="shared" si="433"/>
        <v>0</v>
      </c>
      <c r="G1712" s="92">
        <f t="shared" si="433"/>
        <v>0</v>
      </c>
      <c r="H1712" s="92">
        <f t="shared" si="433"/>
        <v>0</v>
      </c>
      <c r="I1712" s="92">
        <f t="shared" si="433"/>
        <v>0</v>
      </c>
      <c r="J1712" s="92">
        <f t="shared" si="429"/>
        <v>0</v>
      </c>
      <c r="K1712" s="57"/>
      <c r="L1712" s="57"/>
      <c r="M1712" s="57"/>
      <c r="N1712" s="57"/>
      <c r="O1712" s="57"/>
      <c r="P1712" s="57"/>
    </row>
    <row r="1713" spans="1:16" ht="14.45" customHeight="1" outlineLevel="1" x14ac:dyDescent="0.25">
      <c r="A1713" s="147"/>
      <c r="B1713" s="135"/>
      <c r="C1713" s="135"/>
      <c r="D1713" s="86" t="s">
        <v>9</v>
      </c>
      <c r="E1713" s="92">
        <f t="shared" si="433"/>
        <v>0</v>
      </c>
      <c r="F1713" s="92">
        <f t="shared" si="433"/>
        <v>0</v>
      </c>
      <c r="G1713" s="92">
        <f t="shared" si="433"/>
        <v>0</v>
      </c>
      <c r="H1713" s="92">
        <f t="shared" si="433"/>
        <v>0</v>
      </c>
      <c r="I1713" s="92">
        <f t="shared" si="433"/>
        <v>0</v>
      </c>
      <c r="J1713" s="92">
        <f t="shared" si="429"/>
        <v>0</v>
      </c>
      <c r="K1713" s="57"/>
      <c r="L1713" s="57"/>
      <c r="M1713" s="57"/>
      <c r="N1713" s="57"/>
      <c r="O1713" s="57"/>
      <c r="P1713" s="57"/>
    </row>
    <row r="1714" spans="1:16" ht="14.45" customHeight="1" outlineLevel="1" x14ac:dyDescent="0.25">
      <c r="A1714" s="147" t="s">
        <v>138</v>
      </c>
      <c r="B1714" s="135" t="s">
        <v>83</v>
      </c>
      <c r="C1714" s="135" t="s">
        <v>161</v>
      </c>
      <c r="D1714" s="86" t="s">
        <v>6</v>
      </c>
      <c r="E1714" s="93">
        <f>SUM(E1715:E1718)</f>
        <v>0</v>
      </c>
      <c r="F1714" s="93">
        <f>SUM(F1715:F1718)</f>
        <v>0</v>
      </c>
      <c r="G1714" s="93">
        <f>SUM(G1715:G1718)</f>
        <v>0</v>
      </c>
      <c r="H1714" s="93">
        <f>SUM(H1715:H1718)</f>
        <v>0</v>
      </c>
      <c r="I1714" s="93">
        <f>SUM(I1715:I1718)</f>
        <v>0</v>
      </c>
      <c r="J1714" s="92">
        <f t="shared" si="429"/>
        <v>0</v>
      </c>
      <c r="K1714" s="57"/>
      <c r="L1714" s="57"/>
      <c r="M1714" s="57"/>
      <c r="N1714" s="57"/>
      <c r="O1714" s="57"/>
      <c r="P1714" s="57"/>
    </row>
    <row r="1715" spans="1:16" ht="14.45" customHeight="1" outlineLevel="1" x14ac:dyDescent="0.25">
      <c r="A1715" s="147"/>
      <c r="B1715" s="135"/>
      <c r="C1715" s="135"/>
      <c r="D1715" s="86" t="s">
        <v>180</v>
      </c>
      <c r="E1715" s="94">
        <v>0</v>
      </c>
      <c r="F1715" s="94">
        <v>0</v>
      </c>
      <c r="G1715" s="94">
        <v>0</v>
      </c>
      <c r="H1715" s="94">
        <v>0</v>
      </c>
      <c r="I1715" s="94">
        <v>0</v>
      </c>
      <c r="J1715" s="92">
        <f t="shared" si="429"/>
        <v>0</v>
      </c>
      <c r="K1715" s="57"/>
      <c r="L1715" s="57"/>
      <c r="M1715" s="57"/>
      <c r="N1715" s="57"/>
      <c r="O1715" s="57"/>
      <c r="P1715" s="57"/>
    </row>
    <row r="1716" spans="1:16" ht="14.45" customHeight="1" outlineLevel="1" x14ac:dyDescent="0.25">
      <c r="A1716" s="147"/>
      <c r="B1716" s="135"/>
      <c r="C1716" s="135"/>
      <c r="D1716" s="86" t="s">
        <v>7</v>
      </c>
      <c r="E1716" s="94">
        <v>0</v>
      </c>
      <c r="F1716" s="94">
        <v>0</v>
      </c>
      <c r="G1716" s="94">
        <v>0</v>
      </c>
      <c r="H1716" s="94">
        <v>0</v>
      </c>
      <c r="I1716" s="94">
        <v>0</v>
      </c>
      <c r="J1716" s="92">
        <f t="shared" si="429"/>
        <v>0</v>
      </c>
      <c r="K1716" s="57"/>
      <c r="L1716" s="57"/>
      <c r="M1716" s="57"/>
      <c r="N1716" s="57"/>
      <c r="O1716" s="57"/>
      <c r="P1716" s="57"/>
    </row>
    <row r="1717" spans="1:16" ht="14.45" customHeight="1" outlineLevel="1" x14ac:dyDescent="0.25">
      <c r="A1717" s="147"/>
      <c r="B1717" s="135"/>
      <c r="C1717" s="135"/>
      <c r="D1717" s="86" t="s">
        <v>8</v>
      </c>
      <c r="E1717" s="94">
        <v>0</v>
      </c>
      <c r="F1717" s="94">
        <v>0</v>
      </c>
      <c r="G1717" s="94">
        <v>0</v>
      </c>
      <c r="H1717" s="94">
        <v>0</v>
      </c>
      <c r="I1717" s="94">
        <v>0</v>
      </c>
      <c r="J1717" s="92">
        <f t="shared" si="429"/>
        <v>0</v>
      </c>
      <c r="K1717" s="57"/>
      <c r="L1717" s="57"/>
      <c r="M1717" s="57"/>
      <c r="N1717" s="57"/>
      <c r="O1717" s="57"/>
      <c r="P1717" s="57"/>
    </row>
    <row r="1718" spans="1:16" ht="15.75" outlineLevel="1" x14ac:dyDescent="0.25">
      <c r="A1718" s="147"/>
      <c r="B1718" s="135"/>
      <c r="C1718" s="135"/>
      <c r="D1718" s="86" t="s">
        <v>9</v>
      </c>
      <c r="E1718" s="94">
        <v>0</v>
      </c>
      <c r="F1718" s="94">
        <v>0</v>
      </c>
      <c r="G1718" s="94">
        <v>0</v>
      </c>
      <c r="H1718" s="94">
        <v>0</v>
      </c>
      <c r="I1718" s="94">
        <v>0</v>
      </c>
      <c r="J1718" s="92">
        <f t="shared" ref="J1718:J1781" si="434">E1718+F1718+G1718+H1718+I1718</f>
        <v>0</v>
      </c>
      <c r="K1718" s="57"/>
      <c r="L1718" s="57"/>
      <c r="M1718" s="57"/>
      <c r="N1718" s="57"/>
      <c r="O1718" s="57"/>
      <c r="P1718" s="57"/>
    </row>
    <row r="1719" spans="1:16" ht="14.45" customHeight="1" outlineLevel="1" x14ac:dyDescent="0.25">
      <c r="A1719" s="147"/>
      <c r="B1719" s="135"/>
      <c r="C1719" s="135" t="s">
        <v>211</v>
      </c>
      <c r="D1719" s="86" t="s">
        <v>6</v>
      </c>
      <c r="E1719" s="93">
        <f>SUM(E1720:E1723)</f>
        <v>0</v>
      </c>
      <c r="F1719" s="93">
        <f>SUM(F1720:F1723)</f>
        <v>0</v>
      </c>
      <c r="G1719" s="93">
        <f>SUM(G1720:G1723)</f>
        <v>0</v>
      </c>
      <c r="H1719" s="93">
        <f>SUM(H1720:H1723)</f>
        <v>0</v>
      </c>
      <c r="I1719" s="93">
        <f>SUM(I1720:I1723)</f>
        <v>0</v>
      </c>
      <c r="J1719" s="92">
        <f t="shared" si="434"/>
        <v>0</v>
      </c>
      <c r="K1719" s="57"/>
      <c r="L1719" s="57"/>
      <c r="M1719" s="57"/>
      <c r="N1719" s="57"/>
      <c r="O1719" s="57"/>
      <c r="P1719" s="57"/>
    </row>
    <row r="1720" spans="1:16" ht="15.75" outlineLevel="1" x14ac:dyDescent="0.25">
      <c r="A1720" s="147"/>
      <c r="B1720" s="135"/>
      <c r="C1720" s="135"/>
      <c r="D1720" s="86" t="s">
        <v>180</v>
      </c>
      <c r="E1720" s="92">
        <v>0</v>
      </c>
      <c r="F1720" s="92">
        <v>0</v>
      </c>
      <c r="G1720" s="92">
        <v>0</v>
      </c>
      <c r="H1720" s="92">
        <v>0</v>
      </c>
      <c r="I1720" s="92">
        <v>0</v>
      </c>
      <c r="J1720" s="92">
        <f t="shared" si="434"/>
        <v>0</v>
      </c>
      <c r="K1720" s="57"/>
      <c r="L1720" s="57"/>
      <c r="M1720" s="57"/>
      <c r="N1720" s="57"/>
      <c r="O1720" s="57"/>
      <c r="P1720" s="57"/>
    </row>
    <row r="1721" spans="1:16" ht="15.75" outlineLevel="1" x14ac:dyDescent="0.25">
      <c r="A1721" s="147"/>
      <c r="B1721" s="135"/>
      <c r="C1721" s="135"/>
      <c r="D1721" s="86" t="s">
        <v>7</v>
      </c>
      <c r="E1721" s="92">
        <v>0</v>
      </c>
      <c r="F1721" s="92">
        <v>0</v>
      </c>
      <c r="G1721" s="92">
        <v>0</v>
      </c>
      <c r="H1721" s="92">
        <v>0</v>
      </c>
      <c r="I1721" s="92">
        <v>0</v>
      </c>
      <c r="J1721" s="92">
        <f t="shared" si="434"/>
        <v>0</v>
      </c>
      <c r="K1721" s="57"/>
      <c r="L1721" s="57"/>
      <c r="M1721" s="57"/>
      <c r="N1721" s="57"/>
      <c r="O1721" s="57"/>
      <c r="P1721" s="57"/>
    </row>
    <row r="1722" spans="1:16" ht="14.45" customHeight="1" outlineLevel="1" x14ac:dyDescent="0.25">
      <c r="A1722" s="147"/>
      <c r="B1722" s="135"/>
      <c r="C1722" s="135"/>
      <c r="D1722" s="86" t="s">
        <v>8</v>
      </c>
      <c r="E1722" s="92">
        <v>0</v>
      </c>
      <c r="F1722" s="92">
        <v>0</v>
      </c>
      <c r="G1722" s="92">
        <v>0</v>
      </c>
      <c r="H1722" s="92">
        <v>0</v>
      </c>
      <c r="I1722" s="92">
        <v>0</v>
      </c>
      <c r="J1722" s="92">
        <f t="shared" si="434"/>
        <v>0</v>
      </c>
      <c r="K1722" s="57"/>
      <c r="L1722" s="57"/>
      <c r="M1722" s="57"/>
      <c r="N1722" s="57"/>
      <c r="O1722" s="57"/>
      <c r="P1722" s="57"/>
    </row>
    <row r="1723" spans="1:16" ht="15.75" outlineLevel="1" x14ac:dyDescent="0.25">
      <c r="A1723" s="147"/>
      <c r="B1723" s="135"/>
      <c r="C1723" s="135"/>
      <c r="D1723" s="86" t="s">
        <v>9</v>
      </c>
      <c r="E1723" s="92">
        <v>0</v>
      </c>
      <c r="F1723" s="92">
        <v>0</v>
      </c>
      <c r="G1723" s="92">
        <v>0</v>
      </c>
      <c r="H1723" s="92">
        <v>0</v>
      </c>
      <c r="I1723" s="92">
        <v>0</v>
      </c>
      <c r="J1723" s="92">
        <f t="shared" si="434"/>
        <v>0</v>
      </c>
      <c r="K1723" s="57"/>
      <c r="L1723" s="57"/>
      <c r="M1723" s="57"/>
      <c r="N1723" s="57"/>
      <c r="O1723" s="57"/>
      <c r="P1723" s="57"/>
    </row>
    <row r="1724" spans="1:16" ht="15.75" customHeight="1" outlineLevel="1" x14ac:dyDescent="0.25">
      <c r="A1724" s="147"/>
      <c r="B1724" s="135"/>
      <c r="C1724" s="135" t="s">
        <v>51</v>
      </c>
      <c r="D1724" s="86" t="s">
        <v>6</v>
      </c>
      <c r="E1724" s="93">
        <f>SUM(E1725:E1728)</f>
        <v>0</v>
      </c>
      <c r="F1724" s="93">
        <f>SUM(F1725:F1728)</f>
        <v>0</v>
      </c>
      <c r="G1724" s="93">
        <f>SUM(G1725:G1728)</f>
        <v>0</v>
      </c>
      <c r="H1724" s="93">
        <f>SUM(H1725:H1728)</f>
        <v>0</v>
      </c>
      <c r="I1724" s="93">
        <f>SUM(I1725:I1728)</f>
        <v>0</v>
      </c>
      <c r="J1724" s="92">
        <f t="shared" si="434"/>
        <v>0</v>
      </c>
      <c r="K1724" s="57"/>
      <c r="L1724" s="57"/>
      <c r="M1724" s="57"/>
      <c r="N1724" s="57"/>
      <c r="O1724" s="57"/>
      <c r="P1724" s="57"/>
    </row>
    <row r="1725" spans="1:16" ht="14.45" customHeight="1" outlineLevel="1" x14ac:dyDescent="0.25">
      <c r="A1725" s="147"/>
      <c r="B1725" s="135"/>
      <c r="C1725" s="135"/>
      <c r="D1725" s="86" t="s">
        <v>180</v>
      </c>
      <c r="E1725" s="92">
        <f t="shared" ref="E1725:I1728" si="435">E1715+E1720</f>
        <v>0</v>
      </c>
      <c r="F1725" s="92">
        <f t="shared" si="435"/>
        <v>0</v>
      </c>
      <c r="G1725" s="92">
        <f t="shared" si="435"/>
        <v>0</v>
      </c>
      <c r="H1725" s="92">
        <f t="shared" si="435"/>
        <v>0</v>
      </c>
      <c r="I1725" s="92">
        <f t="shared" si="435"/>
        <v>0</v>
      </c>
      <c r="J1725" s="92">
        <f t="shared" si="434"/>
        <v>0</v>
      </c>
      <c r="K1725" s="57"/>
      <c r="L1725" s="57"/>
      <c r="M1725" s="57"/>
      <c r="N1725" s="57"/>
      <c r="O1725" s="57"/>
      <c r="P1725" s="57"/>
    </row>
    <row r="1726" spans="1:16" ht="14.45" customHeight="1" outlineLevel="1" x14ac:dyDescent="0.25">
      <c r="A1726" s="147"/>
      <c r="B1726" s="135"/>
      <c r="C1726" s="135"/>
      <c r="D1726" s="86" t="s">
        <v>7</v>
      </c>
      <c r="E1726" s="92">
        <f t="shared" si="435"/>
        <v>0</v>
      </c>
      <c r="F1726" s="92">
        <f t="shared" si="435"/>
        <v>0</v>
      </c>
      <c r="G1726" s="92">
        <f t="shared" si="435"/>
        <v>0</v>
      </c>
      <c r="H1726" s="92">
        <f t="shared" si="435"/>
        <v>0</v>
      </c>
      <c r="I1726" s="92">
        <f t="shared" si="435"/>
        <v>0</v>
      </c>
      <c r="J1726" s="92">
        <f t="shared" si="434"/>
        <v>0</v>
      </c>
      <c r="K1726" s="57"/>
      <c r="L1726" s="57"/>
      <c r="M1726" s="57"/>
      <c r="N1726" s="57"/>
      <c r="O1726" s="57"/>
      <c r="P1726" s="57"/>
    </row>
    <row r="1727" spans="1:16" ht="14.25" customHeight="1" outlineLevel="1" x14ac:dyDescent="0.25">
      <c r="A1727" s="147"/>
      <c r="B1727" s="135"/>
      <c r="C1727" s="135"/>
      <c r="D1727" s="86" t="s">
        <v>8</v>
      </c>
      <c r="E1727" s="92">
        <f t="shared" si="435"/>
        <v>0</v>
      </c>
      <c r="F1727" s="92">
        <f t="shared" si="435"/>
        <v>0</v>
      </c>
      <c r="G1727" s="92">
        <f t="shared" si="435"/>
        <v>0</v>
      </c>
      <c r="H1727" s="92">
        <f t="shared" si="435"/>
        <v>0</v>
      </c>
      <c r="I1727" s="92">
        <f t="shared" si="435"/>
        <v>0</v>
      </c>
      <c r="J1727" s="92">
        <f t="shared" si="434"/>
        <v>0</v>
      </c>
      <c r="K1727" s="57"/>
      <c r="L1727" s="57"/>
      <c r="M1727" s="57"/>
      <c r="N1727" s="57"/>
      <c r="O1727" s="57"/>
      <c r="P1727" s="57"/>
    </row>
    <row r="1728" spans="1:16" ht="14.45" customHeight="1" outlineLevel="1" x14ac:dyDescent="0.25">
      <c r="A1728" s="147"/>
      <c r="B1728" s="135"/>
      <c r="C1728" s="135"/>
      <c r="D1728" s="86" t="s">
        <v>9</v>
      </c>
      <c r="E1728" s="92">
        <f t="shared" si="435"/>
        <v>0</v>
      </c>
      <c r="F1728" s="92">
        <f t="shared" si="435"/>
        <v>0</v>
      </c>
      <c r="G1728" s="92">
        <f t="shared" si="435"/>
        <v>0</v>
      </c>
      <c r="H1728" s="92">
        <f t="shared" si="435"/>
        <v>0</v>
      </c>
      <c r="I1728" s="92">
        <f t="shared" si="435"/>
        <v>0</v>
      </c>
      <c r="J1728" s="92">
        <f t="shared" si="434"/>
        <v>0</v>
      </c>
      <c r="K1728" s="57"/>
      <c r="L1728" s="57"/>
      <c r="M1728" s="57"/>
      <c r="N1728" s="57"/>
      <c r="O1728" s="57"/>
      <c r="P1728" s="57"/>
    </row>
    <row r="1729" spans="1:16" ht="14.45" customHeight="1" outlineLevel="1" x14ac:dyDescent="0.25">
      <c r="A1729" s="147" t="s">
        <v>139</v>
      </c>
      <c r="B1729" s="135" t="s">
        <v>84</v>
      </c>
      <c r="C1729" s="135" t="s">
        <v>161</v>
      </c>
      <c r="D1729" s="86" t="s">
        <v>6</v>
      </c>
      <c r="E1729" s="93">
        <f>SUM(E1730:E1733)</f>
        <v>0</v>
      </c>
      <c r="F1729" s="93">
        <f>SUM(F1730:F1733)</f>
        <v>0</v>
      </c>
      <c r="G1729" s="93">
        <f>SUM(G1730:G1733)</f>
        <v>0</v>
      </c>
      <c r="H1729" s="93">
        <f>SUM(H1730:H1733)</f>
        <v>0</v>
      </c>
      <c r="I1729" s="93">
        <f>SUM(I1730:I1733)</f>
        <v>0</v>
      </c>
      <c r="J1729" s="92">
        <f t="shared" si="434"/>
        <v>0</v>
      </c>
      <c r="K1729" s="57"/>
      <c r="L1729" s="57"/>
      <c r="M1729" s="57"/>
      <c r="N1729" s="57"/>
      <c r="O1729" s="57"/>
      <c r="P1729" s="57"/>
    </row>
    <row r="1730" spans="1:16" ht="14.45" customHeight="1" outlineLevel="1" x14ac:dyDescent="0.25">
      <c r="A1730" s="147"/>
      <c r="B1730" s="135"/>
      <c r="C1730" s="135"/>
      <c r="D1730" s="86" t="s">
        <v>180</v>
      </c>
      <c r="E1730" s="94">
        <v>0</v>
      </c>
      <c r="F1730" s="94">
        <v>0</v>
      </c>
      <c r="G1730" s="94">
        <v>0</v>
      </c>
      <c r="H1730" s="94">
        <v>0</v>
      </c>
      <c r="I1730" s="94">
        <v>0</v>
      </c>
      <c r="J1730" s="92">
        <f t="shared" si="434"/>
        <v>0</v>
      </c>
      <c r="K1730" s="57"/>
      <c r="L1730" s="57"/>
      <c r="M1730" s="57"/>
      <c r="N1730" s="57"/>
      <c r="O1730" s="57"/>
      <c r="P1730" s="57"/>
    </row>
    <row r="1731" spans="1:16" ht="14.45" customHeight="1" outlineLevel="1" x14ac:dyDescent="0.25">
      <c r="A1731" s="147"/>
      <c r="B1731" s="135"/>
      <c r="C1731" s="135"/>
      <c r="D1731" s="86" t="s">
        <v>7</v>
      </c>
      <c r="E1731" s="94">
        <v>0</v>
      </c>
      <c r="F1731" s="94">
        <v>0</v>
      </c>
      <c r="G1731" s="94">
        <v>0</v>
      </c>
      <c r="H1731" s="94">
        <v>0</v>
      </c>
      <c r="I1731" s="94">
        <v>0</v>
      </c>
      <c r="J1731" s="92">
        <f t="shared" si="434"/>
        <v>0</v>
      </c>
      <c r="K1731" s="57"/>
      <c r="L1731" s="57"/>
      <c r="M1731" s="57"/>
      <c r="N1731" s="57"/>
      <c r="O1731" s="57"/>
      <c r="P1731" s="57"/>
    </row>
    <row r="1732" spans="1:16" ht="14.45" customHeight="1" outlineLevel="1" x14ac:dyDescent="0.25">
      <c r="A1732" s="147"/>
      <c r="B1732" s="135"/>
      <c r="C1732" s="135"/>
      <c r="D1732" s="86" t="s">
        <v>8</v>
      </c>
      <c r="E1732" s="94">
        <v>0</v>
      </c>
      <c r="F1732" s="94">
        <v>0</v>
      </c>
      <c r="G1732" s="94">
        <v>0</v>
      </c>
      <c r="H1732" s="94">
        <v>0</v>
      </c>
      <c r="I1732" s="94">
        <v>0</v>
      </c>
      <c r="J1732" s="92">
        <f t="shared" si="434"/>
        <v>0</v>
      </c>
      <c r="K1732" s="57"/>
      <c r="L1732" s="57"/>
      <c r="M1732" s="57"/>
      <c r="N1732" s="57"/>
      <c r="O1732" s="57"/>
      <c r="P1732" s="57"/>
    </row>
    <row r="1733" spans="1:16" ht="15.75" outlineLevel="1" x14ac:dyDescent="0.25">
      <c r="A1733" s="147"/>
      <c r="B1733" s="135"/>
      <c r="C1733" s="135"/>
      <c r="D1733" s="86" t="s">
        <v>9</v>
      </c>
      <c r="E1733" s="94">
        <v>0</v>
      </c>
      <c r="F1733" s="94">
        <v>0</v>
      </c>
      <c r="G1733" s="94">
        <v>0</v>
      </c>
      <c r="H1733" s="94">
        <v>0</v>
      </c>
      <c r="I1733" s="94">
        <v>0</v>
      </c>
      <c r="J1733" s="92">
        <f t="shared" si="434"/>
        <v>0</v>
      </c>
      <c r="K1733" s="57"/>
      <c r="L1733" s="57"/>
      <c r="M1733" s="57"/>
      <c r="N1733" s="57"/>
      <c r="O1733" s="57"/>
      <c r="P1733" s="57"/>
    </row>
    <row r="1734" spans="1:16" ht="14.45" customHeight="1" outlineLevel="1" x14ac:dyDescent="0.25">
      <c r="A1734" s="147"/>
      <c r="B1734" s="135"/>
      <c r="C1734" s="135" t="s">
        <v>219</v>
      </c>
      <c r="D1734" s="86" t="s">
        <v>6</v>
      </c>
      <c r="E1734" s="93">
        <f>SUM(E1735:E1738)</f>
        <v>0</v>
      </c>
      <c r="F1734" s="93">
        <f>SUM(F1735:F1738)</f>
        <v>0</v>
      </c>
      <c r="G1734" s="93">
        <f>SUM(G1735:G1738)</f>
        <v>0</v>
      </c>
      <c r="H1734" s="93">
        <f>SUM(H1735:H1738)</f>
        <v>0</v>
      </c>
      <c r="I1734" s="93">
        <f>SUM(I1735:I1738)</f>
        <v>0</v>
      </c>
      <c r="J1734" s="92">
        <f t="shared" si="434"/>
        <v>0</v>
      </c>
      <c r="K1734" s="57"/>
      <c r="L1734" s="57"/>
      <c r="M1734" s="57"/>
      <c r="N1734" s="57"/>
      <c r="O1734" s="57"/>
      <c r="P1734" s="57"/>
    </row>
    <row r="1735" spans="1:16" ht="15.75" outlineLevel="1" x14ac:dyDescent="0.25">
      <c r="A1735" s="147"/>
      <c r="B1735" s="135"/>
      <c r="C1735" s="135"/>
      <c r="D1735" s="86" t="s">
        <v>180</v>
      </c>
      <c r="E1735" s="92">
        <v>0</v>
      </c>
      <c r="F1735" s="92">
        <v>0</v>
      </c>
      <c r="G1735" s="92">
        <v>0</v>
      </c>
      <c r="H1735" s="92">
        <v>0</v>
      </c>
      <c r="I1735" s="92">
        <v>0</v>
      </c>
      <c r="J1735" s="92">
        <f t="shared" si="434"/>
        <v>0</v>
      </c>
      <c r="K1735" s="57"/>
      <c r="L1735" s="57"/>
      <c r="M1735" s="57"/>
      <c r="N1735" s="57"/>
      <c r="O1735" s="57"/>
      <c r="P1735" s="57"/>
    </row>
    <row r="1736" spans="1:16" ht="15.75" outlineLevel="1" x14ac:dyDescent="0.25">
      <c r="A1736" s="147"/>
      <c r="B1736" s="135"/>
      <c r="C1736" s="135"/>
      <c r="D1736" s="86" t="s">
        <v>7</v>
      </c>
      <c r="E1736" s="92">
        <v>0</v>
      </c>
      <c r="F1736" s="92">
        <v>0</v>
      </c>
      <c r="G1736" s="92">
        <v>0</v>
      </c>
      <c r="H1736" s="92">
        <v>0</v>
      </c>
      <c r="I1736" s="92">
        <v>0</v>
      </c>
      <c r="J1736" s="92">
        <f t="shared" si="434"/>
        <v>0</v>
      </c>
      <c r="K1736" s="57"/>
      <c r="L1736" s="57"/>
      <c r="M1736" s="57"/>
      <c r="N1736" s="57"/>
      <c r="O1736" s="57"/>
      <c r="P1736" s="57"/>
    </row>
    <row r="1737" spans="1:16" ht="14.45" customHeight="1" outlineLevel="1" x14ac:dyDescent="0.25">
      <c r="A1737" s="147"/>
      <c r="B1737" s="135"/>
      <c r="C1737" s="135"/>
      <c r="D1737" s="86" t="s">
        <v>8</v>
      </c>
      <c r="E1737" s="92">
        <v>0</v>
      </c>
      <c r="F1737" s="92">
        <v>0</v>
      </c>
      <c r="G1737" s="92">
        <v>0</v>
      </c>
      <c r="H1737" s="92">
        <v>0</v>
      </c>
      <c r="I1737" s="92">
        <v>0</v>
      </c>
      <c r="J1737" s="92">
        <f t="shared" si="434"/>
        <v>0</v>
      </c>
      <c r="K1737" s="57"/>
      <c r="L1737" s="57"/>
      <c r="M1737" s="57"/>
      <c r="N1737" s="57"/>
      <c r="O1737" s="57"/>
      <c r="P1737" s="57"/>
    </row>
    <row r="1738" spans="1:16" ht="78" customHeight="1" outlineLevel="1" x14ac:dyDescent="0.25">
      <c r="A1738" s="147"/>
      <c r="B1738" s="135"/>
      <c r="C1738" s="135"/>
      <c r="D1738" s="86" t="s">
        <v>9</v>
      </c>
      <c r="E1738" s="92">
        <v>0</v>
      </c>
      <c r="F1738" s="92">
        <v>0</v>
      </c>
      <c r="G1738" s="92">
        <v>0</v>
      </c>
      <c r="H1738" s="92">
        <v>0</v>
      </c>
      <c r="I1738" s="92">
        <v>0</v>
      </c>
      <c r="J1738" s="92">
        <f t="shared" si="434"/>
        <v>0</v>
      </c>
      <c r="K1738" s="57"/>
      <c r="L1738" s="57"/>
      <c r="M1738" s="57"/>
      <c r="N1738" s="57"/>
      <c r="O1738" s="57"/>
      <c r="P1738" s="57"/>
    </row>
    <row r="1739" spans="1:16" ht="15.75" customHeight="1" outlineLevel="1" x14ac:dyDescent="0.25">
      <c r="A1739" s="147"/>
      <c r="B1739" s="135"/>
      <c r="C1739" s="135" t="s">
        <v>51</v>
      </c>
      <c r="D1739" s="86" t="s">
        <v>6</v>
      </c>
      <c r="E1739" s="93">
        <f>SUM(E1740:E1743)</f>
        <v>0</v>
      </c>
      <c r="F1739" s="93">
        <f>SUM(F1740:F1743)</f>
        <v>0</v>
      </c>
      <c r="G1739" s="93">
        <f>SUM(G1740:G1743)</f>
        <v>0</v>
      </c>
      <c r="H1739" s="93">
        <f>SUM(H1740:H1743)</f>
        <v>0</v>
      </c>
      <c r="I1739" s="93">
        <f>SUM(I1740:I1743)</f>
        <v>0</v>
      </c>
      <c r="J1739" s="92">
        <f t="shared" si="434"/>
        <v>0</v>
      </c>
      <c r="K1739" s="57"/>
      <c r="L1739" s="57"/>
      <c r="M1739" s="57"/>
      <c r="N1739" s="57"/>
      <c r="O1739" s="57"/>
      <c r="P1739" s="57"/>
    </row>
    <row r="1740" spans="1:16" ht="14.45" customHeight="1" outlineLevel="1" x14ac:dyDescent="0.25">
      <c r="A1740" s="147"/>
      <c r="B1740" s="135"/>
      <c r="C1740" s="135"/>
      <c r="D1740" s="86" t="s">
        <v>180</v>
      </c>
      <c r="E1740" s="92">
        <f t="shared" ref="E1740:I1743" si="436">E1730+E1735</f>
        <v>0</v>
      </c>
      <c r="F1740" s="92">
        <f t="shared" si="436"/>
        <v>0</v>
      </c>
      <c r="G1740" s="92">
        <f t="shared" si="436"/>
        <v>0</v>
      </c>
      <c r="H1740" s="92">
        <f t="shared" si="436"/>
        <v>0</v>
      </c>
      <c r="I1740" s="92">
        <f t="shared" si="436"/>
        <v>0</v>
      </c>
      <c r="J1740" s="92">
        <f t="shared" si="434"/>
        <v>0</v>
      </c>
      <c r="K1740" s="57"/>
      <c r="L1740" s="57"/>
      <c r="M1740" s="57"/>
      <c r="N1740" s="57"/>
      <c r="O1740" s="57"/>
      <c r="P1740" s="57"/>
    </row>
    <row r="1741" spans="1:16" ht="14.45" customHeight="1" outlineLevel="1" x14ac:dyDescent="0.25">
      <c r="A1741" s="147"/>
      <c r="B1741" s="135"/>
      <c r="C1741" s="135"/>
      <c r="D1741" s="86" t="s">
        <v>7</v>
      </c>
      <c r="E1741" s="92">
        <f t="shared" si="436"/>
        <v>0</v>
      </c>
      <c r="F1741" s="92">
        <f t="shared" si="436"/>
        <v>0</v>
      </c>
      <c r="G1741" s="92">
        <f t="shared" si="436"/>
        <v>0</v>
      </c>
      <c r="H1741" s="92">
        <f t="shared" si="436"/>
        <v>0</v>
      </c>
      <c r="I1741" s="92">
        <f t="shared" si="436"/>
        <v>0</v>
      </c>
      <c r="J1741" s="92">
        <f t="shared" si="434"/>
        <v>0</v>
      </c>
      <c r="K1741" s="57"/>
      <c r="L1741" s="57"/>
      <c r="M1741" s="57"/>
      <c r="N1741" s="57"/>
      <c r="O1741" s="57"/>
      <c r="P1741" s="57"/>
    </row>
    <row r="1742" spans="1:16" ht="14.45" customHeight="1" outlineLevel="1" x14ac:dyDescent="0.25">
      <c r="A1742" s="147"/>
      <c r="B1742" s="135"/>
      <c r="C1742" s="135"/>
      <c r="D1742" s="86" t="s">
        <v>8</v>
      </c>
      <c r="E1742" s="92">
        <f t="shared" si="436"/>
        <v>0</v>
      </c>
      <c r="F1742" s="92">
        <f t="shared" si="436"/>
        <v>0</v>
      </c>
      <c r="G1742" s="92">
        <f t="shared" si="436"/>
        <v>0</v>
      </c>
      <c r="H1742" s="92">
        <f t="shared" si="436"/>
        <v>0</v>
      </c>
      <c r="I1742" s="92">
        <f t="shared" si="436"/>
        <v>0</v>
      </c>
      <c r="J1742" s="92">
        <f t="shared" si="434"/>
        <v>0</v>
      </c>
      <c r="K1742" s="57"/>
      <c r="L1742" s="57"/>
      <c r="M1742" s="57"/>
      <c r="N1742" s="57"/>
      <c r="O1742" s="57"/>
      <c r="P1742" s="57"/>
    </row>
    <row r="1743" spans="1:16" ht="14.45" customHeight="1" outlineLevel="1" x14ac:dyDescent="0.25">
      <c r="A1743" s="147"/>
      <c r="B1743" s="135"/>
      <c r="C1743" s="135"/>
      <c r="D1743" s="86" t="s">
        <v>9</v>
      </c>
      <c r="E1743" s="92">
        <f t="shared" si="436"/>
        <v>0</v>
      </c>
      <c r="F1743" s="92">
        <f t="shared" si="436"/>
        <v>0</v>
      </c>
      <c r="G1743" s="92">
        <f t="shared" si="436"/>
        <v>0</v>
      </c>
      <c r="H1743" s="92">
        <f t="shared" si="436"/>
        <v>0</v>
      </c>
      <c r="I1743" s="92">
        <f t="shared" si="436"/>
        <v>0</v>
      </c>
      <c r="J1743" s="92">
        <f t="shared" si="434"/>
        <v>0</v>
      </c>
      <c r="K1743" s="57"/>
      <c r="L1743" s="57"/>
      <c r="M1743" s="57"/>
      <c r="N1743" s="57"/>
      <c r="O1743" s="57"/>
      <c r="P1743" s="57"/>
    </row>
    <row r="1744" spans="1:16" ht="14.45" customHeight="1" outlineLevel="1" x14ac:dyDescent="0.25">
      <c r="A1744" s="147" t="s">
        <v>140</v>
      </c>
      <c r="B1744" s="135" t="s">
        <v>85</v>
      </c>
      <c r="C1744" s="135" t="s">
        <v>161</v>
      </c>
      <c r="D1744" s="86" t="s">
        <v>6</v>
      </c>
      <c r="E1744" s="93">
        <f>SUM(E1745:E1748)</f>
        <v>0</v>
      </c>
      <c r="F1744" s="93">
        <f>SUM(F1745:F1748)</f>
        <v>0</v>
      </c>
      <c r="G1744" s="93">
        <f>SUM(G1745:G1748)</f>
        <v>0</v>
      </c>
      <c r="H1744" s="93">
        <f>SUM(H1745:H1748)</f>
        <v>0</v>
      </c>
      <c r="I1744" s="93">
        <f>SUM(I1745:I1748)</f>
        <v>0</v>
      </c>
      <c r="J1744" s="92">
        <f t="shared" si="434"/>
        <v>0</v>
      </c>
      <c r="K1744" s="57"/>
      <c r="L1744" s="57"/>
      <c r="M1744" s="57"/>
      <c r="N1744" s="57"/>
      <c r="O1744" s="57"/>
      <c r="P1744" s="57"/>
    </row>
    <row r="1745" spans="1:16" ht="14.45" customHeight="1" outlineLevel="1" x14ac:dyDescent="0.25">
      <c r="A1745" s="147"/>
      <c r="B1745" s="135"/>
      <c r="C1745" s="135"/>
      <c r="D1745" s="86" t="s">
        <v>180</v>
      </c>
      <c r="E1745" s="94">
        <v>0</v>
      </c>
      <c r="F1745" s="94">
        <v>0</v>
      </c>
      <c r="G1745" s="94">
        <v>0</v>
      </c>
      <c r="H1745" s="94">
        <v>0</v>
      </c>
      <c r="I1745" s="94">
        <v>0</v>
      </c>
      <c r="J1745" s="92">
        <f t="shared" si="434"/>
        <v>0</v>
      </c>
      <c r="K1745" s="57"/>
      <c r="L1745" s="57"/>
      <c r="M1745" s="57"/>
      <c r="N1745" s="57"/>
      <c r="O1745" s="57"/>
      <c r="P1745" s="57"/>
    </row>
    <row r="1746" spans="1:16" ht="14.45" customHeight="1" outlineLevel="1" x14ac:dyDescent="0.25">
      <c r="A1746" s="147"/>
      <c r="B1746" s="135"/>
      <c r="C1746" s="135"/>
      <c r="D1746" s="86" t="s">
        <v>7</v>
      </c>
      <c r="E1746" s="94">
        <v>0</v>
      </c>
      <c r="F1746" s="94">
        <v>0</v>
      </c>
      <c r="G1746" s="94">
        <v>0</v>
      </c>
      <c r="H1746" s="94">
        <v>0</v>
      </c>
      <c r="I1746" s="94">
        <v>0</v>
      </c>
      <c r="J1746" s="92">
        <f t="shared" si="434"/>
        <v>0</v>
      </c>
      <c r="K1746" s="57"/>
      <c r="L1746" s="57"/>
      <c r="M1746" s="57"/>
      <c r="N1746" s="57"/>
      <c r="O1746" s="57"/>
      <c r="P1746" s="57"/>
    </row>
    <row r="1747" spans="1:16" ht="14.45" customHeight="1" outlineLevel="1" x14ac:dyDescent="0.25">
      <c r="A1747" s="147"/>
      <c r="B1747" s="135"/>
      <c r="C1747" s="135"/>
      <c r="D1747" s="86" t="s">
        <v>8</v>
      </c>
      <c r="E1747" s="94">
        <v>0</v>
      </c>
      <c r="F1747" s="94">
        <v>0</v>
      </c>
      <c r="G1747" s="94">
        <v>0</v>
      </c>
      <c r="H1747" s="94">
        <v>0</v>
      </c>
      <c r="I1747" s="94">
        <v>0</v>
      </c>
      <c r="J1747" s="92">
        <f t="shared" si="434"/>
        <v>0</v>
      </c>
      <c r="K1747" s="57"/>
      <c r="L1747" s="57"/>
      <c r="M1747" s="57"/>
      <c r="N1747" s="57"/>
      <c r="O1747" s="57"/>
      <c r="P1747" s="57"/>
    </row>
    <row r="1748" spans="1:16" ht="15.75" outlineLevel="1" x14ac:dyDescent="0.25">
      <c r="A1748" s="147"/>
      <c r="B1748" s="135"/>
      <c r="C1748" s="135"/>
      <c r="D1748" s="86" t="s">
        <v>9</v>
      </c>
      <c r="E1748" s="94">
        <v>0</v>
      </c>
      <c r="F1748" s="94">
        <v>0</v>
      </c>
      <c r="G1748" s="94">
        <v>0</v>
      </c>
      <c r="H1748" s="94">
        <v>0</v>
      </c>
      <c r="I1748" s="94">
        <v>0</v>
      </c>
      <c r="J1748" s="92">
        <f t="shared" si="434"/>
        <v>0</v>
      </c>
      <c r="K1748" s="57"/>
      <c r="L1748" s="57"/>
      <c r="M1748" s="57"/>
      <c r="N1748" s="57"/>
      <c r="O1748" s="57"/>
      <c r="P1748" s="57"/>
    </row>
    <row r="1749" spans="1:16" ht="14.45" customHeight="1" outlineLevel="1" x14ac:dyDescent="0.25">
      <c r="A1749" s="147"/>
      <c r="B1749" s="135"/>
      <c r="C1749" s="135" t="s">
        <v>211</v>
      </c>
      <c r="D1749" s="86" t="s">
        <v>6</v>
      </c>
      <c r="E1749" s="93">
        <f>SUM(E1750:E1753)</f>
        <v>0</v>
      </c>
      <c r="F1749" s="93">
        <f>SUM(F1750:F1753)</f>
        <v>0</v>
      </c>
      <c r="G1749" s="93">
        <f>SUM(G1750:G1753)</f>
        <v>0</v>
      </c>
      <c r="H1749" s="93">
        <f>SUM(H1750:H1753)</f>
        <v>0</v>
      </c>
      <c r="I1749" s="93">
        <f>SUM(I1750:I1753)</f>
        <v>0</v>
      </c>
      <c r="J1749" s="92">
        <f t="shared" si="434"/>
        <v>0</v>
      </c>
      <c r="K1749" s="57"/>
      <c r="L1749" s="57"/>
      <c r="M1749" s="57"/>
      <c r="N1749" s="57"/>
      <c r="O1749" s="57"/>
      <c r="P1749" s="57"/>
    </row>
    <row r="1750" spans="1:16" ht="15.75" outlineLevel="1" x14ac:dyDescent="0.25">
      <c r="A1750" s="147"/>
      <c r="B1750" s="135"/>
      <c r="C1750" s="135"/>
      <c r="D1750" s="86" t="s">
        <v>180</v>
      </c>
      <c r="E1750" s="92">
        <v>0</v>
      </c>
      <c r="F1750" s="92">
        <v>0</v>
      </c>
      <c r="G1750" s="92">
        <v>0</v>
      </c>
      <c r="H1750" s="92">
        <v>0</v>
      </c>
      <c r="I1750" s="92">
        <v>0</v>
      </c>
      <c r="J1750" s="92">
        <f t="shared" si="434"/>
        <v>0</v>
      </c>
      <c r="K1750" s="57"/>
      <c r="L1750" s="57"/>
      <c r="M1750" s="57"/>
      <c r="N1750" s="57"/>
      <c r="O1750" s="57"/>
      <c r="P1750" s="57"/>
    </row>
    <row r="1751" spans="1:16" ht="15.75" outlineLevel="1" x14ac:dyDescent="0.25">
      <c r="A1751" s="147"/>
      <c r="B1751" s="135"/>
      <c r="C1751" s="135"/>
      <c r="D1751" s="86" t="s">
        <v>7</v>
      </c>
      <c r="E1751" s="92">
        <v>0</v>
      </c>
      <c r="F1751" s="92">
        <v>0</v>
      </c>
      <c r="G1751" s="92">
        <v>0</v>
      </c>
      <c r="H1751" s="92">
        <v>0</v>
      </c>
      <c r="I1751" s="92">
        <v>0</v>
      </c>
      <c r="J1751" s="92">
        <f t="shared" si="434"/>
        <v>0</v>
      </c>
      <c r="K1751" s="57"/>
      <c r="L1751" s="57"/>
      <c r="M1751" s="57"/>
      <c r="N1751" s="57"/>
      <c r="O1751" s="57"/>
      <c r="P1751" s="57"/>
    </row>
    <row r="1752" spans="1:16" ht="14.45" customHeight="1" outlineLevel="1" x14ac:dyDescent="0.25">
      <c r="A1752" s="147"/>
      <c r="B1752" s="135"/>
      <c r="C1752" s="135"/>
      <c r="D1752" s="86" t="s">
        <v>8</v>
      </c>
      <c r="E1752" s="92">
        <v>0</v>
      </c>
      <c r="F1752" s="92">
        <v>0</v>
      </c>
      <c r="G1752" s="92">
        <v>0</v>
      </c>
      <c r="H1752" s="92">
        <v>0</v>
      </c>
      <c r="I1752" s="92">
        <v>0</v>
      </c>
      <c r="J1752" s="92">
        <f t="shared" si="434"/>
        <v>0</v>
      </c>
      <c r="K1752" s="57"/>
      <c r="L1752" s="57"/>
      <c r="M1752" s="57"/>
      <c r="N1752" s="57"/>
      <c r="O1752" s="57"/>
      <c r="P1752" s="57"/>
    </row>
    <row r="1753" spans="1:16" ht="15.75" outlineLevel="1" x14ac:dyDescent="0.25">
      <c r="A1753" s="147"/>
      <c r="B1753" s="135"/>
      <c r="C1753" s="135"/>
      <c r="D1753" s="86" t="s">
        <v>9</v>
      </c>
      <c r="E1753" s="92">
        <v>0</v>
      </c>
      <c r="F1753" s="92">
        <v>0</v>
      </c>
      <c r="G1753" s="92">
        <v>0</v>
      </c>
      <c r="H1753" s="92">
        <v>0</v>
      </c>
      <c r="I1753" s="92">
        <v>0</v>
      </c>
      <c r="J1753" s="92">
        <f t="shared" si="434"/>
        <v>0</v>
      </c>
      <c r="K1753" s="57"/>
      <c r="L1753" s="57"/>
      <c r="M1753" s="57"/>
      <c r="N1753" s="57"/>
      <c r="O1753" s="57"/>
      <c r="P1753" s="57"/>
    </row>
    <row r="1754" spans="1:16" ht="15.75" customHeight="1" outlineLevel="1" x14ac:dyDescent="0.25">
      <c r="A1754" s="147"/>
      <c r="B1754" s="135"/>
      <c r="C1754" s="135" t="s">
        <v>51</v>
      </c>
      <c r="D1754" s="86" t="s">
        <v>6</v>
      </c>
      <c r="E1754" s="93">
        <f>SUM(E1755:E1758)</f>
        <v>0</v>
      </c>
      <c r="F1754" s="93">
        <f>SUM(F1755:F1758)</f>
        <v>0</v>
      </c>
      <c r="G1754" s="93">
        <f>SUM(G1755:G1758)</f>
        <v>0</v>
      </c>
      <c r="H1754" s="93">
        <f>SUM(H1755:H1758)</f>
        <v>0</v>
      </c>
      <c r="I1754" s="93">
        <f>SUM(I1755:I1758)</f>
        <v>0</v>
      </c>
      <c r="J1754" s="92">
        <f t="shared" si="434"/>
        <v>0</v>
      </c>
      <c r="K1754" s="57"/>
      <c r="L1754" s="57"/>
      <c r="M1754" s="57"/>
      <c r="N1754" s="57"/>
      <c r="O1754" s="57"/>
      <c r="P1754" s="57"/>
    </row>
    <row r="1755" spans="1:16" ht="14.45" customHeight="1" outlineLevel="1" x14ac:dyDescent="0.25">
      <c r="A1755" s="147"/>
      <c r="B1755" s="135"/>
      <c r="C1755" s="135"/>
      <c r="D1755" s="86" t="s">
        <v>180</v>
      </c>
      <c r="E1755" s="92">
        <f t="shared" ref="E1755:I1758" si="437">E1745+E1750</f>
        <v>0</v>
      </c>
      <c r="F1755" s="92">
        <f t="shared" si="437"/>
        <v>0</v>
      </c>
      <c r="G1755" s="92">
        <f t="shared" si="437"/>
        <v>0</v>
      </c>
      <c r="H1755" s="92">
        <f t="shared" si="437"/>
        <v>0</v>
      </c>
      <c r="I1755" s="92">
        <f t="shared" si="437"/>
        <v>0</v>
      </c>
      <c r="J1755" s="92">
        <f t="shared" si="434"/>
        <v>0</v>
      </c>
      <c r="K1755" s="57"/>
      <c r="L1755" s="57"/>
      <c r="M1755" s="57"/>
      <c r="N1755" s="57"/>
      <c r="O1755" s="57"/>
      <c r="P1755" s="57"/>
    </row>
    <row r="1756" spans="1:16" ht="14.45" customHeight="1" outlineLevel="1" x14ac:dyDescent="0.25">
      <c r="A1756" s="147"/>
      <c r="B1756" s="135"/>
      <c r="C1756" s="135"/>
      <c r="D1756" s="86" t="s">
        <v>7</v>
      </c>
      <c r="E1756" s="92">
        <f t="shared" si="437"/>
        <v>0</v>
      </c>
      <c r="F1756" s="92">
        <f t="shared" si="437"/>
        <v>0</v>
      </c>
      <c r="G1756" s="92">
        <f t="shared" si="437"/>
        <v>0</v>
      </c>
      <c r="H1756" s="92">
        <f t="shared" si="437"/>
        <v>0</v>
      </c>
      <c r="I1756" s="92">
        <f t="shared" si="437"/>
        <v>0</v>
      </c>
      <c r="J1756" s="92">
        <f t="shared" si="434"/>
        <v>0</v>
      </c>
      <c r="K1756" s="57"/>
      <c r="L1756" s="57"/>
      <c r="M1756" s="57"/>
      <c r="N1756" s="57"/>
      <c r="O1756" s="57"/>
      <c r="P1756" s="57"/>
    </row>
    <row r="1757" spans="1:16" ht="14.45" customHeight="1" outlineLevel="1" x14ac:dyDescent="0.25">
      <c r="A1757" s="147"/>
      <c r="B1757" s="135"/>
      <c r="C1757" s="135"/>
      <c r="D1757" s="86" t="s">
        <v>8</v>
      </c>
      <c r="E1757" s="92">
        <f t="shared" si="437"/>
        <v>0</v>
      </c>
      <c r="F1757" s="92">
        <f t="shared" si="437"/>
        <v>0</v>
      </c>
      <c r="G1757" s="92">
        <f t="shared" si="437"/>
        <v>0</v>
      </c>
      <c r="H1757" s="92">
        <f t="shared" si="437"/>
        <v>0</v>
      </c>
      <c r="I1757" s="92">
        <f t="shared" si="437"/>
        <v>0</v>
      </c>
      <c r="J1757" s="92">
        <f t="shared" si="434"/>
        <v>0</v>
      </c>
      <c r="K1757" s="57"/>
      <c r="L1757" s="57"/>
      <c r="M1757" s="57"/>
      <c r="N1757" s="57"/>
      <c r="O1757" s="57"/>
      <c r="P1757" s="57"/>
    </row>
    <row r="1758" spans="1:16" ht="14.45" customHeight="1" outlineLevel="1" x14ac:dyDescent="0.25">
      <c r="A1758" s="147"/>
      <c r="B1758" s="135"/>
      <c r="C1758" s="135"/>
      <c r="D1758" s="86" t="s">
        <v>9</v>
      </c>
      <c r="E1758" s="92">
        <f t="shared" si="437"/>
        <v>0</v>
      </c>
      <c r="F1758" s="92">
        <f t="shared" si="437"/>
        <v>0</v>
      </c>
      <c r="G1758" s="92">
        <f t="shared" si="437"/>
        <v>0</v>
      </c>
      <c r="H1758" s="92">
        <f t="shared" si="437"/>
        <v>0</v>
      </c>
      <c r="I1758" s="92">
        <f t="shared" si="437"/>
        <v>0</v>
      </c>
      <c r="J1758" s="92">
        <f t="shared" si="434"/>
        <v>0</v>
      </c>
      <c r="K1758" s="57"/>
      <c r="L1758" s="57"/>
      <c r="M1758" s="57"/>
      <c r="N1758" s="57"/>
      <c r="O1758" s="57"/>
      <c r="P1758" s="57"/>
    </row>
    <row r="1759" spans="1:16" ht="14.45" customHeight="1" outlineLevel="1" x14ac:dyDescent="0.25">
      <c r="A1759" s="147" t="s">
        <v>141</v>
      </c>
      <c r="B1759" s="135" t="s">
        <v>86</v>
      </c>
      <c r="C1759" s="135" t="s">
        <v>161</v>
      </c>
      <c r="D1759" s="86" t="s">
        <v>6</v>
      </c>
      <c r="E1759" s="93">
        <f>SUM(E1760:E1763)</f>
        <v>0</v>
      </c>
      <c r="F1759" s="93">
        <f>SUM(F1760:F1763)</f>
        <v>0</v>
      </c>
      <c r="G1759" s="93">
        <f>SUM(G1760:G1763)</f>
        <v>0</v>
      </c>
      <c r="H1759" s="93">
        <f>SUM(H1760:H1763)</f>
        <v>0</v>
      </c>
      <c r="I1759" s="93">
        <f>SUM(I1760:I1763)</f>
        <v>0</v>
      </c>
      <c r="J1759" s="92">
        <f t="shared" si="434"/>
        <v>0</v>
      </c>
      <c r="K1759" s="57"/>
      <c r="L1759" s="57"/>
      <c r="M1759" s="57"/>
      <c r="N1759" s="57"/>
      <c r="O1759" s="57"/>
      <c r="P1759" s="57"/>
    </row>
    <row r="1760" spans="1:16" ht="14.45" customHeight="1" outlineLevel="1" x14ac:dyDescent="0.25">
      <c r="A1760" s="147"/>
      <c r="B1760" s="135"/>
      <c r="C1760" s="135"/>
      <c r="D1760" s="86" t="s">
        <v>180</v>
      </c>
      <c r="E1760" s="94">
        <v>0</v>
      </c>
      <c r="F1760" s="94">
        <v>0</v>
      </c>
      <c r="G1760" s="94">
        <v>0</v>
      </c>
      <c r="H1760" s="94">
        <v>0</v>
      </c>
      <c r="I1760" s="94">
        <v>0</v>
      </c>
      <c r="J1760" s="92">
        <f t="shared" si="434"/>
        <v>0</v>
      </c>
      <c r="K1760" s="57"/>
      <c r="L1760" s="57"/>
      <c r="M1760" s="57"/>
      <c r="N1760" s="57"/>
      <c r="O1760" s="57"/>
      <c r="P1760" s="57"/>
    </row>
    <row r="1761" spans="1:16" ht="14.45" customHeight="1" outlineLevel="1" x14ac:dyDescent="0.25">
      <c r="A1761" s="147"/>
      <c r="B1761" s="135"/>
      <c r="C1761" s="135"/>
      <c r="D1761" s="86" t="s">
        <v>7</v>
      </c>
      <c r="E1761" s="94">
        <v>0</v>
      </c>
      <c r="F1761" s="94">
        <v>0</v>
      </c>
      <c r="G1761" s="94">
        <v>0</v>
      </c>
      <c r="H1761" s="94">
        <v>0</v>
      </c>
      <c r="I1761" s="94">
        <v>0</v>
      </c>
      <c r="J1761" s="92">
        <f t="shared" si="434"/>
        <v>0</v>
      </c>
      <c r="K1761" s="57"/>
      <c r="L1761" s="57"/>
      <c r="M1761" s="57"/>
      <c r="N1761" s="57"/>
      <c r="O1761" s="57"/>
      <c r="P1761" s="57"/>
    </row>
    <row r="1762" spans="1:16" ht="14.45" customHeight="1" outlineLevel="1" x14ac:dyDescent="0.25">
      <c r="A1762" s="147"/>
      <c r="B1762" s="135"/>
      <c r="C1762" s="135"/>
      <c r="D1762" s="86" t="s">
        <v>8</v>
      </c>
      <c r="E1762" s="94">
        <v>0</v>
      </c>
      <c r="F1762" s="94">
        <v>0</v>
      </c>
      <c r="G1762" s="94">
        <v>0</v>
      </c>
      <c r="H1762" s="94">
        <v>0</v>
      </c>
      <c r="I1762" s="94">
        <v>0</v>
      </c>
      <c r="J1762" s="92">
        <f t="shared" si="434"/>
        <v>0</v>
      </c>
      <c r="K1762" s="57"/>
      <c r="L1762" s="57"/>
      <c r="M1762" s="57"/>
      <c r="N1762" s="57"/>
      <c r="O1762" s="57"/>
      <c r="P1762" s="57"/>
    </row>
    <row r="1763" spans="1:16" ht="15.75" outlineLevel="1" x14ac:dyDescent="0.25">
      <c r="A1763" s="147"/>
      <c r="B1763" s="135"/>
      <c r="C1763" s="135"/>
      <c r="D1763" s="86" t="s">
        <v>9</v>
      </c>
      <c r="E1763" s="94">
        <v>0</v>
      </c>
      <c r="F1763" s="94">
        <v>0</v>
      </c>
      <c r="G1763" s="94">
        <v>0</v>
      </c>
      <c r="H1763" s="94">
        <v>0</v>
      </c>
      <c r="I1763" s="94">
        <v>0</v>
      </c>
      <c r="J1763" s="92">
        <f t="shared" si="434"/>
        <v>0</v>
      </c>
      <c r="K1763" s="57"/>
      <c r="L1763" s="57"/>
      <c r="M1763" s="57"/>
      <c r="N1763" s="57"/>
      <c r="O1763" s="57"/>
      <c r="P1763" s="57"/>
    </row>
    <row r="1764" spans="1:16" ht="14.45" customHeight="1" outlineLevel="1" x14ac:dyDescent="0.25">
      <c r="A1764" s="147"/>
      <c r="B1764" s="135"/>
      <c r="C1764" s="135" t="s">
        <v>214</v>
      </c>
      <c r="D1764" s="86" t="s">
        <v>6</v>
      </c>
      <c r="E1764" s="93">
        <f>SUM(E1765:E1768)</f>
        <v>0</v>
      </c>
      <c r="F1764" s="93">
        <f>SUM(F1765:F1768)</f>
        <v>0</v>
      </c>
      <c r="G1764" s="93">
        <f>SUM(G1765:G1768)</f>
        <v>0</v>
      </c>
      <c r="H1764" s="93">
        <f>SUM(H1765:H1768)</f>
        <v>0</v>
      </c>
      <c r="I1764" s="93">
        <f>SUM(I1765:I1768)</f>
        <v>0</v>
      </c>
      <c r="J1764" s="92">
        <f t="shared" si="434"/>
        <v>0</v>
      </c>
      <c r="K1764" s="57"/>
      <c r="L1764" s="57"/>
      <c r="M1764" s="57"/>
      <c r="N1764" s="57"/>
      <c r="O1764" s="57"/>
      <c r="P1764" s="57"/>
    </row>
    <row r="1765" spans="1:16" ht="15.75" outlineLevel="1" x14ac:dyDescent="0.25">
      <c r="A1765" s="147"/>
      <c r="B1765" s="135"/>
      <c r="C1765" s="135"/>
      <c r="D1765" s="86" t="s">
        <v>180</v>
      </c>
      <c r="E1765" s="92">
        <v>0</v>
      </c>
      <c r="F1765" s="92">
        <v>0</v>
      </c>
      <c r="G1765" s="92">
        <v>0</v>
      </c>
      <c r="H1765" s="92">
        <v>0</v>
      </c>
      <c r="I1765" s="92">
        <v>0</v>
      </c>
      <c r="J1765" s="92">
        <f t="shared" si="434"/>
        <v>0</v>
      </c>
      <c r="K1765" s="57"/>
      <c r="L1765" s="57"/>
      <c r="M1765" s="57"/>
      <c r="N1765" s="57"/>
      <c r="O1765" s="57"/>
      <c r="P1765" s="57"/>
    </row>
    <row r="1766" spans="1:16" ht="15.75" outlineLevel="1" x14ac:dyDescent="0.25">
      <c r="A1766" s="147"/>
      <c r="B1766" s="135"/>
      <c r="C1766" s="135"/>
      <c r="D1766" s="86" t="s">
        <v>7</v>
      </c>
      <c r="E1766" s="92">
        <v>0</v>
      </c>
      <c r="F1766" s="92">
        <v>0</v>
      </c>
      <c r="G1766" s="92">
        <v>0</v>
      </c>
      <c r="H1766" s="92">
        <v>0</v>
      </c>
      <c r="I1766" s="92">
        <v>0</v>
      </c>
      <c r="J1766" s="92">
        <f t="shared" si="434"/>
        <v>0</v>
      </c>
      <c r="K1766" s="57"/>
      <c r="L1766" s="57"/>
      <c r="M1766" s="57"/>
      <c r="N1766" s="57"/>
      <c r="O1766" s="57"/>
      <c r="P1766" s="57"/>
    </row>
    <row r="1767" spans="1:16" ht="14.45" customHeight="1" outlineLevel="1" x14ac:dyDescent="0.25">
      <c r="A1767" s="147"/>
      <c r="B1767" s="135"/>
      <c r="C1767" s="135"/>
      <c r="D1767" s="86" t="s">
        <v>8</v>
      </c>
      <c r="E1767" s="92">
        <v>0</v>
      </c>
      <c r="F1767" s="92">
        <v>0</v>
      </c>
      <c r="G1767" s="92">
        <v>0</v>
      </c>
      <c r="H1767" s="92">
        <v>0</v>
      </c>
      <c r="I1767" s="92">
        <v>0</v>
      </c>
      <c r="J1767" s="92">
        <f t="shared" si="434"/>
        <v>0</v>
      </c>
      <c r="K1767" s="57"/>
      <c r="L1767" s="57"/>
      <c r="M1767" s="57"/>
      <c r="N1767" s="57"/>
      <c r="O1767" s="57"/>
      <c r="P1767" s="57"/>
    </row>
    <row r="1768" spans="1:16" ht="78.75" customHeight="1" outlineLevel="1" x14ac:dyDescent="0.25">
      <c r="A1768" s="147"/>
      <c r="B1768" s="135"/>
      <c r="C1768" s="135"/>
      <c r="D1768" s="86" t="s">
        <v>9</v>
      </c>
      <c r="E1768" s="92">
        <v>0</v>
      </c>
      <c r="F1768" s="92">
        <v>0</v>
      </c>
      <c r="G1768" s="92">
        <v>0</v>
      </c>
      <c r="H1768" s="92">
        <v>0</v>
      </c>
      <c r="I1768" s="92">
        <v>0</v>
      </c>
      <c r="J1768" s="92">
        <f t="shared" si="434"/>
        <v>0</v>
      </c>
      <c r="K1768" s="57"/>
      <c r="L1768" s="57"/>
      <c r="M1768" s="57"/>
      <c r="N1768" s="57"/>
      <c r="O1768" s="57"/>
      <c r="P1768" s="57"/>
    </row>
    <row r="1769" spans="1:16" ht="15.75" customHeight="1" outlineLevel="1" x14ac:dyDescent="0.25">
      <c r="A1769" s="147"/>
      <c r="B1769" s="135"/>
      <c r="C1769" s="135" t="s">
        <v>51</v>
      </c>
      <c r="D1769" s="86" t="s">
        <v>6</v>
      </c>
      <c r="E1769" s="93">
        <f>SUM(E1770:E1773)</f>
        <v>0</v>
      </c>
      <c r="F1769" s="93">
        <f>SUM(F1770:F1773)</f>
        <v>0</v>
      </c>
      <c r="G1769" s="93">
        <f>SUM(G1770:G1773)</f>
        <v>0</v>
      </c>
      <c r="H1769" s="93">
        <f>SUM(H1770:H1773)</f>
        <v>0</v>
      </c>
      <c r="I1769" s="93">
        <f>SUM(I1770:I1773)</f>
        <v>0</v>
      </c>
      <c r="J1769" s="92">
        <f t="shared" si="434"/>
        <v>0</v>
      </c>
      <c r="K1769" s="57"/>
      <c r="L1769" s="57"/>
      <c r="M1769" s="57"/>
      <c r="N1769" s="57"/>
      <c r="O1769" s="57"/>
      <c r="P1769" s="57"/>
    </row>
    <row r="1770" spans="1:16" ht="14.45" customHeight="1" outlineLevel="1" x14ac:dyDescent="0.25">
      <c r="A1770" s="147"/>
      <c r="B1770" s="135"/>
      <c r="C1770" s="135"/>
      <c r="D1770" s="86" t="s">
        <v>180</v>
      </c>
      <c r="E1770" s="92">
        <f t="shared" ref="E1770:I1773" si="438">E1760+E1765</f>
        <v>0</v>
      </c>
      <c r="F1770" s="92">
        <f t="shared" si="438"/>
        <v>0</v>
      </c>
      <c r="G1770" s="92">
        <f t="shared" si="438"/>
        <v>0</v>
      </c>
      <c r="H1770" s="92">
        <f t="shared" si="438"/>
        <v>0</v>
      </c>
      <c r="I1770" s="92">
        <f t="shared" si="438"/>
        <v>0</v>
      </c>
      <c r="J1770" s="92">
        <f t="shared" si="434"/>
        <v>0</v>
      </c>
      <c r="K1770" s="57"/>
      <c r="L1770" s="57"/>
      <c r="M1770" s="57"/>
      <c r="N1770" s="57"/>
      <c r="O1770" s="57"/>
      <c r="P1770" s="57"/>
    </row>
    <row r="1771" spans="1:16" ht="14.45" customHeight="1" outlineLevel="1" x14ac:dyDescent="0.25">
      <c r="A1771" s="147"/>
      <c r="B1771" s="135"/>
      <c r="C1771" s="135"/>
      <c r="D1771" s="86" t="s">
        <v>7</v>
      </c>
      <c r="E1771" s="92">
        <f t="shared" si="438"/>
        <v>0</v>
      </c>
      <c r="F1771" s="92">
        <f t="shared" si="438"/>
        <v>0</v>
      </c>
      <c r="G1771" s="92">
        <f t="shared" si="438"/>
        <v>0</v>
      </c>
      <c r="H1771" s="92">
        <f t="shared" si="438"/>
        <v>0</v>
      </c>
      <c r="I1771" s="92">
        <f t="shared" si="438"/>
        <v>0</v>
      </c>
      <c r="J1771" s="92">
        <f t="shared" si="434"/>
        <v>0</v>
      </c>
      <c r="K1771" s="57"/>
      <c r="L1771" s="57"/>
      <c r="M1771" s="57"/>
      <c r="N1771" s="57"/>
      <c r="O1771" s="57"/>
      <c r="P1771" s="57"/>
    </row>
    <row r="1772" spans="1:16" ht="14.45" customHeight="1" outlineLevel="1" x14ac:dyDescent="0.25">
      <c r="A1772" s="147"/>
      <c r="B1772" s="135"/>
      <c r="C1772" s="135"/>
      <c r="D1772" s="86" t="s">
        <v>8</v>
      </c>
      <c r="E1772" s="92">
        <f t="shared" si="438"/>
        <v>0</v>
      </c>
      <c r="F1772" s="92">
        <f t="shared" si="438"/>
        <v>0</v>
      </c>
      <c r="G1772" s="92">
        <f t="shared" si="438"/>
        <v>0</v>
      </c>
      <c r="H1772" s="92">
        <f t="shared" si="438"/>
        <v>0</v>
      </c>
      <c r="I1772" s="92">
        <f t="shared" si="438"/>
        <v>0</v>
      </c>
      <c r="J1772" s="92">
        <f t="shared" si="434"/>
        <v>0</v>
      </c>
      <c r="K1772" s="57"/>
      <c r="L1772" s="57"/>
      <c r="M1772" s="57"/>
      <c r="N1772" s="57"/>
      <c r="O1772" s="57"/>
      <c r="P1772" s="57"/>
    </row>
    <row r="1773" spans="1:16" ht="14.45" customHeight="1" outlineLevel="1" x14ac:dyDescent="0.25">
      <c r="A1773" s="147"/>
      <c r="B1773" s="135"/>
      <c r="C1773" s="135"/>
      <c r="D1773" s="86" t="s">
        <v>9</v>
      </c>
      <c r="E1773" s="92">
        <f t="shared" si="438"/>
        <v>0</v>
      </c>
      <c r="F1773" s="92">
        <f t="shared" si="438"/>
        <v>0</v>
      </c>
      <c r="G1773" s="92">
        <f t="shared" si="438"/>
        <v>0</v>
      </c>
      <c r="H1773" s="92">
        <f t="shared" si="438"/>
        <v>0</v>
      </c>
      <c r="I1773" s="92">
        <f t="shared" si="438"/>
        <v>0</v>
      </c>
      <c r="J1773" s="92">
        <f t="shared" si="434"/>
        <v>0</v>
      </c>
      <c r="K1773" s="57"/>
      <c r="L1773" s="57"/>
      <c r="M1773" s="57"/>
      <c r="N1773" s="57"/>
      <c r="O1773" s="57"/>
      <c r="P1773" s="57"/>
    </row>
    <row r="1774" spans="1:16" ht="15.75" customHeight="1" outlineLevel="1" x14ac:dyDescent="0.25">
      <c r="A1774" s="147" t="s">
        <v>142</v>
      </c>
      <c r="B1774" s="135" t="s">
        <v>87</v>
      </c>
      <c r="C1774" s="135" t="s">
        <v>161</v>
      </c>
      <c r="D1774" s="86" t="s">
        <v>6</v>
      </c>
      <c r="E1774" s="93">
        <f>SUM(E1775:E1778)</f>
        <v>0</v>
      </c>
      <c r="F1774" s="93">
        <f>SUM(F1775:F1778)</f>
        <v>0</v>
      </c>
      <c r="G1774" s="93">
        <f>SUM(G1775:G1778)</f>
        <v>0</v>
      </c>
      <c r="H1774" s="93">
        <f>SUM(H1775:H1778)</f>
        <v>0</v>
      </c>
      <c r="I1774" s="93">
        <f>SUM(I1775:I1778)</f>
        <v>0</v>
      </c>
      <c r="J1774" s="92">
        <f t="shared" si="434"/>
        <v>0</v>
      </c>
      <c r="K1774" s="57"/>
      <c r="L1774" s="57"/>
      <c r="M1774" s="57"/>
      <c r="N1774" s="57"/>
      <c r="O1774" s="57"/>
      <c r="P1774" s="57"/>
    </row>
    <row r="1775" spans="1:16" ht="15.75" outlineLevel="1" x14ac:dyDescent="0.25">
      <c r="A1775" s="147"/>
      <c r="B1775" s="135"/>
      <c r="C1775" s="135"/>
      <c r="D1775" s="86" t="s">
        <v>180</v>
      </c>
      <c r="E1775" s="94">
        <v>0</v>
      </c>
      <c r="F1775" s="94">
        <v>0</v>
      </c>
      <c r="G1775" s="94">
        <v>0</v>
      </c>
      <c r="H1775" s="94">
        <v>0</v>
      </c>
      <c r="I1775" s="94">
        <v>0</v>
      </c>
      <c r="J1775" s="92">
        <f t="shared" si="434"/>
        <v>0</v>
      </c>
      <c r="K1775" s="57"/>
      <c r="L1775" s="57"/>
      <c r="M1775" s="57"/>
      <c r="N1775" s="57"/>
      <c r="O1775" s="57"/>
      <c r="P1775" s="57"/>
    </row>
    <row r="1776" spans="1:16" ht="15.75" outlineLevel="1" x14ac:dyDescent="0.25">
      <c r="A1776" s="147"/>
      <c r="B1776" s="135"/>
      <c r="C1776" s="135"/>
      <c r="D1776" s="86" t="s">
        <v>7</v>
      </c>
      <c r="E1776" s="94">
        <v>0</v>
      </c>
      <c r="F1776" s="94">
        <v>0</v>
      </c>
      <c r="G1776" s="94">
        <v>0</v>
      </c>
      <c r="H1776" s="94">
        <v>0</v>
      </c>
      <c r="I1776" s="94">
        <v>0</v>
      </c>
      <c r="J1776" s="92">
        <f t="shared" si="434"/>
        <v>0</v>
      </c>
      <c r="K1776" s="57"/>
      <c r="L1776" s="57"/>
      <c r="M1776" s="57"/>
      <c r="N1776" s="57"/>
      <c r="O1776" s="57"/>
      <c r="P1776" s="57"/>
    </row>
    <row r="1777" spans="1:16" ht="15.75" outlineLevel="1" x14ac:dyDescent="0.25">
      <c r="A1777" s="147"/>
      <c r="B1777" s="135"/>
      <c r="C1777" s="135"/>
      <c r="D1777" s="86" t="s">
        <v>8</v>
      </c>
      <c r="E1777" s="94">
        <v>0</v>
      </c>
      <c r="F1777" s="94">
        <v>0</v>
      </c>
      <c r="G1777" s="94">
        <v>0</v>
      </c>
      <c r="H1777" s="94">
        <v>0</v>
      </c>
      <c r="I1777" s="94">
        <v>0</v>
      </c>
      <c r="J1777" s="92">
        <f t="shared" si="434"/>
        <v>0</v>
      </c>
      <c r="K1777" s="57"/>
      <c r="L1777" s="57"/>
      <c r="M1777" s="57"/>
      <c r="N1777" s="57"/>
      <c r="O1777" s="57"/>
      <c r="P1777" s="57"/>
    </row>
    <row r="1778" spans="1:16" ht="15.75" outlineLevel="1" x14ac:dyDescent="0.25">
      <c r="A1778" s="147"/>
      <c r="B1778" s="135"/>
      <c r="C1778" s="135"/>
      <c r="D1778" s="86" t="s">
        <v>9</v>
      </c>
      <c r="E1778" s="94">
        <v>0</v>
      </c>
      <c r="F1778" s="94">
        <v>0</v>
      </c>
      <c r="G1778" s="94">
        <v>0</v>
      </c>
      <c r="H1778" s="94">
        <v>0</v>
      </c>
      <c r="I1778" s="94">
        <v>0</v>
      </c>
      <c r="J1778" s="92">
        <f t="shared" si="434"/>
        <v>0</v>
      </c>
      <c r="K1778" s="57"/>
      <c r="L1778" s="57"/>
      <c r="M1778" s="57"/>
      <c r="N1778" s="57"/>
      <c r="O1778" s="57"/>
      <c r="P1778" s="57"/>
    </row>
    <row r="1779" spans="1:16" ht="15.75" outlineLevel="1" x14ac:dyDescent="0.25">
      <c r="A1779" s="147"/>
      <c r="B1779" s="135"/>
      <c r="C1779" s="135" t="s">
        <v>215</v>
      </c>
      <c r="D1779" s="86" t="s">
        <v>6</v>
      </c>
      <c r="E1779" s="93">
        <f>SUM(E1780:E1783)</f>
        <v>0</v>
      </c>
      <c r="F1779" s="93">
        <f>SUM(F1780:F1783)</f>
        <v>0</v>
      </c>
      <c r="G1779" s="93">
        <f>SUM(G1780:G1783)</f>
        <v>0</v>
      </c>
      <c r="H1779" s="93">
        <f>SUM(H1780:H1783)</f>
        <v>0</v>
      </c>
      <c r="I1779" s="93">
        <f>SUM(I1780:I1783)</f>
        <v>0</v>
      </c>
      <c r="J1779" s="92">
        <f t="shared" si="434"/>
        <v>0</v>
      </c>
      <c r="K1779" s="57"/>
      <c r="L1779" s="57"/>
      <c r="M1779" s="57"/>
      <c r="N1779" s="57"/>
      <c r="O1779" s="57"/>
      <c r="P1779" s="57"/>
    </row>
    <row r="1780" spans="1:16" ht="15.75" outlineLevel="1" x14ac:dyDescent="0.25">
      <c r="A1780" s="147"/>
      <c r="B1780" s="135"/>
      <c r="C1780" s="135"/>
      <c r="D1780" s="86" t="s">
        <v>180</v>
      </c>
      <c r="E1780" s="92">
        <v>0</v>
      </c>
      <c r="F1780" s="92">
        <v>0</v>
      </c>
      <c r="G1780" s="92">
        <v>0</v>
      </c>
      <c r="H1780" s="92">
        <v>0</v>
      </c>
      <c r="I1780" s="92">
        <v>0</v>
      </c>
      <c r="J1780" s="92">
        <f t="shared" si="434"/>
        <v>0</v>
      </c>
      <c r="K1780" s="57"/>
      <c r="L1780" s="57"/>
      <c r="M1780" s="57"/>
      <c r="N1780" s="57"/>
      <c r="O1780" s="57"/>
      <c r="P1780" s="57"/>
    </row>
    <row r="1781" spans="1:16" ht="15.75" outlineLevel="1" x14ac:dyDescent="0.25">
      <c r="A1781" s="147"/>
      <c r="B1781" s="135"/>
      <c r="C1781" s="135"/>
      <c r="D1781" s="86" t="s">
        <v>7</v>
      </c>
      <c r="E1781" s="92">
        <v>0</v>
      </c>
      <c r="F1781" s="92">
        <v>0</v>
      </c>
      <c r="G1781" s="92">
        <v>0</v>
      </c>
      <c r="H1781" s="92">
        <v>0</v>
      </c>
      <c r="I1781" s="92">
        <v>0</v>
      </c>
      <c r="J1781" s="92">
        <f t="shared" si="434"/>
        <v>0</v>
      </c>
      <c r="K1781" s="57"/>
      <c r="L1781" s="57"/>
      <c r="M1781" s="57"/>
      <c r="N1781" s="57"/>
      <c r="O1781" s="57"/>
      <c r="P1781" s="57"/>
    </row>
    <row r="1782" spans="1:16" ht="15.75" outlineLevel="1" x14ac:dyDescent="0.25">
      <c r="A1782" s="147"/>
      <c r="B1782" s="135"/>
      <c r="C1782" s="135"/>
      <c r="D1782" s="86" t="s">
        <v>8</v>
      </c>
      <c r="E1782" s="92">
        <v>0</v>
      </c>
      <c r="F1782" s="92">
        <v>0</v>
      </c>
      <c r="G1782" s="92">
        <v>0</v>
      </c>
      <c r="H1782" s="92">
        <v>0</v>
      </c>
      <c r="I1782" s="92">
        <v>0</v>
      </c>
      <c r="J1782" s="92">
        <f t="shared" ref="J1782:J1845" si="439">E1782+F1782+G1782+H1782+I1782</f>
        <v>0</v>
      </c>
      <c r="K1782" s="57"/>
      <c r="L1782" s="57"/>
      <c r="M1782" s="57"/>
      <c r="N1782" s="57"/>
      <c r="O1782" s="57"/>
      <c r="P1782" s="57"/>
    </row>
    <row r="1783" spans="1:16" ht="15.75" outlineLevel="1" x14ac:dyDescent="0.25">
      <c r="A1783" s="147"/>
      <c r="B1783" s="135"/>
      <c r="C1783" s="135"/>
      <c r="D1783" s="86" t="s">
        <v>9</v>
      </c>
      <c r="E1783" s="92">
        <v>0</v>
      </c>
      <c r="F1783" s="92">
        <v>0</v>
      </c>
      <c r="G1783" s="92">
        <v>0</v>
      </c>
      <c r="H1783" s="92">
        <v>0</v>
      </c>
      <c r="I1783" s="92">
        <v>0</v>
      </c>
      <c r="J1783" s="92">
        <f t="shared" si="439"/>
        <v>0</v>
      </c>
      <c r="K1783" s="57"/>
      <c r="L1783" s="57"/>
      <c r="M1783" s="57"/>
      <c r="N1783" s="57"/>
      <c r="O1783" s="57"/>
      <c r="P1783" s="57"/>
    </row>
    <row r="1784" spans="1:16" ht="15.75" outlineLevel="1" x14ac:dyDescent="0.25">
      <c r="A1784" s="147"/>
      <c r="B1784" s="135"/>
      <c r="C1784" s="135" t="s">
        <v>51</v>
      </c>
      <c r="D1784" s="86" t="s">
        <v>6</v>
      </c>
      <c r="E1784" s="93">
        <f>SUM(E1785:E1788)</f>
        <v>0</v>
      </c>
      <c r="F1784" s="93">
        <f>SUM(F1785:F1788)</f>
        <v>0</v>
      </c>
      <c r="G1784" s="93">
        <f>SUM(G1785:G1788)</f>
        <v>0</v>
      </c>
      <c r="H1784" s="93">
        <f>SUM(H1785:H1788)</f>
        <v>0</v>
      </c>
      <c r="I1784" s="93">
        <f>SUM(I1785:I1788)</f>
        <v>0</v>
      </c>
      <c r="J1784" s="92">
        <f t="shared" si="439"/>
        <v>0</v>
      </c>
      <c r="K1784" s="57"/>
      <c r="L1784" s="57"/>
      <c r="M1784" s="57"/>
      <c r="N1784" s="57"/>
      <c r="O1784" s="57"/>
      <c r="P1784" s="57"/>
    </row>
    <row r="1785" spans="1:16" ht="15.75" outlineLevel="1" x14ac:dyDescent="0.25">
      <c r="A1785" s="147"/>
      <c r="B1785" s="135"/>
      <c r="C1785" s="135"/>
      <c r="D1785" s="86" t="s">
        <v>180</v>
      </c>
      <c r="E1785" s="92">
        <f t="shared" ref="E1785:I1788" si="440">E1775+E1780</f>
        <v>0</v>
      </c>
      <c r="F1785" s="92">
        <f t="shared" si="440"/>
        <v>0</v>
      </c>
      <c r="G1785" s="92">
        <f t="shared" si="440"/>
        <v>0</v>
      </c>
      <c r="H1785" s="92">
        <f t="shared" si="440"/>
        <v>0</v>
      </c>
      <c r="I1785" s="92">
        <f t="shared" si="440"/>
        <v>0</v>
      </c>
      <c r="J1785" s="92">
        <f t="shared" si="439"/>
        <v>0</v>
      </c>
      <c r="K1785" s="57"/>
      <c r="L1785" s="57"/>
      <c r="M1785" s="57"/>
      <c r="N1785" s="57"/>
      <c r="O1785" s="57"/>
      <c r="P1785" s="57"/>
    </row>
    <row r="1786" spans="1:16" ht="15.75" outlineLevel="1" x14ac:dyDescent="0.25">
      <c r="A1786" s="147"/>
      <c r="B1786" s="135"/>
      <c r="C1786" s="135"/>
      <c r="D1786" s="86" t="s">
        <v>7</v>
      </c>
      <c r="E1786" s="92">
        <f t="shared" si="440"/>
        <v>0</v>
      </c>
      <c r="F1786" s="92">
        <f t="shared" si="440"/>
        <v>0</v>
      </c>
      <c r="G1786" s="92">
        <f t="shared" si="440"/>
        <v>0</v>
      </c>
      <c r="H1786" s="92">
        <f t="shared" si="440"/>
        <v>0</v>
      </c>
      <c r="I1786" s="92">
        <f t="shared" si="440"/>
        <v>0</v>
      </c>
      <c r="J1786" s="92">
        <f t="shared" si="439"/>
        <v>0</v>
      </c>
      <c r="K1786" s="57"/>
      <c r="L1786" s="57"/>
      <c r="M1786" s="57"/>
      <c r="N1786" s="57"/>
      <c r="O1786" s="57"/>
      <c r="P1786" s="57"/>
    </row>
    <row r="1787" spans="1:16" ht="15.75" outlineLevel="1" x14ac:dyDescent="0.25">
      <c r="A1787" s="147"/>
      <c r="B1787" s="135"/>
      <c r="C1787" s="135"/>
      <c r="D1787" s="86" t="s">
        <v>8</v>
      </c>
      <c r="E1787" s="92">
        <f t="shared" si="440"/>
        <v>0</v>
      </c>
      <c r="F1787" s="92">
        <f t="shared" si="440"/>
        <v>0</v>
      </c>
      <c r="G1787" s="92">
        <f t="shared" si="440"/>
        <v>0</v>
      </c>
      <c r="H1787" s="92">
        <f t="shared" si="440"/>
        <v>0</v>
      </c>
      <c r="I1787" s="92">
        <f t="shared" si="440"/>
        <v>0</v>
      </c>
      <c r="J1787" s="92">
        <f t="shared" si="439"/>
        <v>0</v>
      </c>
      <c r="K1787" s="57"/>
      <c r="L1787" s="57"/>
      <c r="M1787" s="57"/>
      <c r="N1787" s="57"/>
      <c r="O1787" s="57"/>
      <c r="P1787" s="57"/>
    </row>
    <row r="1788" spans="1:16" ht="15.75" outlineLevel="1" x14ac:dyDescent="0.25">
      <c r="A1788" s="147"/>
      <c r="B1788" s="135"/>
      <c r="C1788" s="135"/>
      <c r="D1788" s="86" t="s">
        <v>9</v>
      </c>
      <c r="E1788" s="92">
        <f t="shared" si="440"/>
        <v>0</v>
      </c>
      <c r="F1788" s="92">
        <f t="shared" si="440"/>
        <v>0</v>
      </c>
      <c r="G1788" s="92">
        <f t="shared" si="440"/>
        <v>0</v>
      </c>
      <c r="H1788" s="92">
        <f t="shared" si="440"/>
        <v>0</v>
      </c>
      <c r="I1788" s="92">
        <f t="shared" si="440"/>
        <v>0</v>
      </c>
      <c r="J1788" s="92">
        <f t="shared" si="439"/>
        <v>0</v>
      </c>
      <c r="K1788" s="57"/>
      <c r="L1788" s="57"/>
      <c r="M1788" s="57"/>
      <c r="N1788" s="57"/>
      <c r="O1788" s="57"/>
      <c r="P1788" s="57"/>
    </row>
    <row r="1789" spans="1:16" ht="15.75" customHeight="1" outlineLevel="1" x14ac:dyDescent="0.25">
      <c r="A1789" s="147" t="s">
        <v>143</v>
      </c>
      <c r="B1789" s="135" t="s">
        <v>88</v>
      </c>
      <c r="C1789" s="135" t="s">
        <v>161</v>
      </c>
      <c r="D1789" s="86" t="s">
        <v>6</v>
      </c>
      <c r="E1789" s="93">
        <f>SUM(E1790:E1793)</f>
        <v>0</v>
      </c>
      <c r="F1789" s="93">
        <f>SUM(F1790:F1793)</f>
        <v>0</v>
      </c>
      <c r="G1789" s="93">
        <f>SUM(G1790:G1793)</f>
        <v>0</v>
      </c>
      <c r="H1789" s="93">
        <f>SUM(H1790:H1793)</f>
        <v>0</v>
      </c>
      <c r="I1789" s="93">
        <f>SUM(I1790:I1793)</f>
        <v>0</v>
      </c>
      <c r="J1789" s="92">
        <f t="shared" si="439"/>
        <v>0</v>
      </c>
      <c r="K1789" s="57"/>
      <c r="L1789" s="57"/>
      <c r="M1789" s="57"/>
      <c r="N1789" s="57"/>
      <c r="O1789" s="57"/>
      <c r="P1789" s="57"/>
    </row>
    <row r="1790" spans="1:16" ht="15.75" outlineLevel="1" x14ac:dyDescent="0.25">
      <c r="A1790" s="147"/>
      <c r="B1790" s="135"/>
      <c r="C1790" s="135"/>
      <c r="D1790" s="86" t="s">
        <v>180</v>
      </c>
      <c r="E1790" s="94">
        <v>0</v>
      </c>
      <c r="F1790" s="94">
        <v>0</v>
      </c>
      <c r="G1790" s="94">
        <v>0</v>
      </c>
      <c r="H1790" s="94">
        <v>0</v>
      </c>
      <c r="I1790" s="94">
        <v>0</v>
      </c>
      <c r="J1790" s="92">
        <f t="shared" si="439"/>
        <v>0</v>
      </c>
      <c r="K1790" s="57"/>
      <c r="L1790" s="57"/>
      <c r="M1790" s="57"/>
      <c r="N1790" s="57"/>
      <c r="O1790" s="57"/>
      <c r="P1790" s="57"/>
    </row>
    <row r="1791" spans="1:16" ht="15.75" outlineLevel="1" x14ac:dyDescent="0.25">
      <c r="A1791" s="147"/>
      <c r="B1791" s="135"/>
      <c r="C1791" s="135"/>
      <c r="D1791" s="86" t="s">
        <v>7</v>
      </c>
      <c r="E1791" s="94">
        <v>0</v>
      </c>
      <c r="F1791" s="94">
        <v>0</v>
      </c>
      <c r="G1791" s="94">
        <v>0</v>
      </c>
      <c r="H1791" s="94">
        <v>0</v>
      </c>
      <c r="I1791" s="94">
        <v>0</v>
      </c>
      <c r="J1791" s="92">
        <f t="shared" si="439"/>
        <v>0</v>
      </c>
      <c r="K1791" s="57"/>
      <c r="L1791" s="57"/>
      <c r="M1791" s="57"/>
      <c r="N1791" s="57"/>
      <c r="O1791" s="57"/>
      <c r="P1791" s="57"/>
    </row>
    <row r="1792" spans="1:16" ht="15.75" outlineLevel="1" x14ac:dyDescent="0.25">
      <c r="A1792" s="147"/>
      <c r="B1792" s="135"/>
      <c r="C1792" s="135"/>
      <c r="D1792" s="86" t="s">
        <v>8</v>
      </c>
      <c r="E1792" s="94">
        <v>0</v>
      </c>
      <c r="F1792" s="94">
        <v>0</v>
      </c>
      <c r="G1792" s="94">
        <v>0</v>
      </c>
      <c r="H1792" s="94">
        <v>0</v>
      </c>
      <c r="I1792" s="94">
        <v>0</v>
      </c>
      <c r="J1792" s="92">
        <f t="shared" si="439"/>
        <v>0</v>
      </c>
      <c r="K1792" s="57"/>
      <c r="L1792" s="57"/>
      <c r="M1792" s="57"/>
      <c r="N1792" s="57"/>
      <c r="O1792" s="57"/>
      <c r="P1792" s="57"/>
    </row>
    <row r="1793" spans="1:16" ht="15.75" outlineLevel="1" x14ac:dyDescent="0.25">
      <c r="A1793" s="147"/>
      <c r="B1793" s="135"/>
      <c r="C1793" s="135"/>
      <c r="D1793" s="86" t="s">
        <v>9</v>
      </c>
      <c r="E1793" s="94">
        <v>0</v>
      </c>
      <c r="F1793" s="94">
        <v>0</v>
      </c>
      <c r="G1793" s="94">
        <v>0</v>
      </c>
      <c r="H1793" s="94">
        <v>0</v>
      </c>
      <c r="I1793" s="94">
        <v>0</v>
      </c>
      <c r="J1793" s="92">
        <f t="shared" si="439"/>
        <v>0</v>
      </c>
      <c r="K1793" s="57"/>
      <c r="L1793" s="57"/>
      <c r="M1793" s="57"/>
      <c r="N1793" s="57"/>
      <c r="O1793" s="57"/>
      <c r="P1793" s="57"/>
    </row>
    <row r="1794" spans="1:16" ht="15.75" outlineLevel="1" x14ac:dyDescent="0.25">
      <c r="A1794" s="147"/>
      <c r="B1794" s="135"/>
      <c r="C1794" s="135" t="s">
        <v>219</v>
      </c>
      <c r="D1794" s="86" t="s">
        <v>6</v>
      </c>
      <c r="E1794" s="93">
        <f>SUM(E1795:E1798)</f>
        <v>0</v>
      </c>
      <c r="F1794" s="93">
        <f>SUM(F1795:F1798)</f>
        <v>0</v>
      </c>
      <c r="G1794" s="93">
        <f>SUM(G1795:G1798)</f>
        <v>0</v>
      </c>
      <c r="H1794" s="93">
        <f>SUM(H1795:H1798)</f>
        <v>0</v>
      </c>
      <c r="I1794" s="93">
        <f>SUM(I1795:I1798)</f>
        <v>0</v>
      </c>
      <c r="J1794" s="92">
        <f t="shared" si="439"/>
        <v>0</v>
      </c>
      <c r="K1794" s="57"/>
      <c r="L1794" s="57"/>
      <c r="M1794" s="57"/>
      <c r="N1794" s="57"/>
      <c r="O1794" s="57"/>
      <c r="P1794" s="57"/>
    </row>
    <row r="1795" spans="1:16" ht="15.75" outlineLevel="1" x14ac:dyDescent="0.25">
      <c r="A1795" s="147"/>
      <c r="B1795" s="135"/>
      <c r="C1795" s="135"/>
      <c r="D1795" s="86" t="s">
        <v>180</v>
      </c>
      <c r="E1795" s="92">
        <v>0</v>
      </c>
      <c r="F1795" s="92">
        <v>0</v>
      </c>
      <c r="G1795" s="92">
        <v>0</v>
      </c>
      <c r="H1795" s="92">
        <v>0</v>
      </c>
      <c r="I1795" s="92">
        <v>0</v>
      </c>
      <c r="J1795" s="92">
        <f t="shared" si="439"/>
        <v>0</v>
      </c>
      <c r="K1795" s="57"/>
      <c r="L1795" s="57"/>
      <c r="M1795" s="57"/>
      <c r="N1795" s="57"/>
      <c r="O1795" s="57"/>
      <c r="P1795" s="57"/>
    </row>
    <row r="1796" spans="1:16" ht="15.75" outlineLevel="1" x14ac:dyDescent="0.25">
      <c r="A1796" s="147"/>
      <c r="B1796" s="135"/>
      <c r="C1796" s="135"/>
      <c r="D1796" s="86" t="s">
        <v>7</v>
      </c>
      <c r="E1796" s="92">
        <v>0</v>
      </c>
      <c r="F1796" s="92">
        <v>0</v>
      </c>
      <c r="G1796" s="92">
        <v>0</v>
      </c>
      <c r="H1796" s="92">
        <v>0</v>
      </c>
      <c r="I1796" s="92">
        <v>0</v>
      </c>
      <c r="J1796" s="92">
        <f t="shared" si="439"/>
        <v>0</v>
      </c>
      <c r="K1796" s="57"/>
      <c r="L1796" s="57"/>
      <c r="M1796" s="57"/>
      <c r="N1796" s="57"/>
      <c r="O1796" s="57"/>
      <c r="P1796" s="57"/>
    </row>
    <row r="1797" spans="1:16" ht="15.75" outlineLevel="1" x14ac:dyDescent="0.25">
      <c r="A1797" s="147"/>
      <c r="B1797" s="135"/>
      <c r="C1797" s="135"/>
      <c r="D1797" s="86" t="s">
        <v>8</v>
      </c>
      <c r="E1797" s="92">
        <v>0</v>
      </c>
      <c r="F1797" s="92">
        <v>0</v>
      </c>
      <c r="G1797" s="92">
        <v>0</v>
      </c>
      <c r="H1797" s="92">
        <v>0</v>
      </c>
      <c r="I1797" s="92">
        <v>0</v>
      </c>
      <c r="J1797" s="92">
        <f t="shared" si="439"/>
        <v>0</v>
      </c>
      <c r="K1797" s="57"/>
      <c r="L1797" s="57"/>
      <c r="M1797" s="57"/>
      <c r="N1797" s="57"/>
      <c r="O1797" s="57"/>
      <c r="P1797" s="57"/>
    </row>
    <row r="1798" spans="1:16" ht="57" customHeight="1" outlineLevel="1" x14ac:dyDescent="0.25">
      <c r="A1798" s="147"/>
      <c r="B1798" s="135"/>
      <c r="C1798" s="135"/>
      <c r="D1798" s="86" t="s">
        <v>9</v>
      </c>
      <c r="E1798" s="92">
        <v>0</v>
      </c>
      <c r="F1798" s="92">
        <v>0</v>
      </c>
      <c r="G1798" s="92">
        <v>0</v>
      </c>
      <c r="H1798" s="92">
        <v>0</v>
      </c>
      <c r="I1798" s="92">
        <v>0</v>
      </c>
      <c r="J1798" s="92">
        <f t="shared" si="439"/>
        <v>0</v>
      </c>
      <c r="K1798" s="57"/>
      <c r="L1798" s="57"/>
      <c r="M1798" s="57"/>
      <c r="N1798" s="57"/>
      <c r="O1798" s="57"/>
      <c r="P1798" s="57"/>
    </row>
    <row r="1799" spans="1:16" ht="15.75" outlineLevel="1" x14ac:dyDescent="0.25">
      <c r="A1799" s="147"/>
      <c r="B1799" s="135"/>
      <c r="C1799" s="135" t="s">
        <v>51</v>
      </c>
      <c r="D1799" s="86" t="s">
        <v>6</v>
      </c>
      <c r="E1799" s="93">
        <f>SUM(E1800:E1803)</f>
        <v>0</v>
      </c>
      <c r="F1799" s="93">
        <f>SUM(F1800:F1803)</f>
        <v>0</v>
      </c>
      <c r="G1799" s="93">
        <f>SUM(G1800:G1803)</f>
        <v>0</v>
      </c>
      <c r="H1799" s="93">
        <f>SUM(H1800:H1803)</f>
        <v>0</v>
      </c>
      <c r="I1799" s="93">
        <f>SUM(I1800:I1803)</f>
        <v>0</v>
      </c>
      <c r="J1799" s="92">
        <f t="shared" si="439"/>
        <v>0</v>
      </c>
      <c r="K1799" s="57"/>
      <c r="L1799" s="57"/>
      <c r="M1799" s="57"/>
      <c r="N1799" s="57"/>
      <c r="O1799" s="57"/>
      <c r="P1799" s="57"/>
    </row>
    <row r="1800" spans="1:16" ht="15.75" outlineLevel="1" x14ac:dyDescent="0.25">
      <c r="A1800" s="147"/>
      <c r="B1800" s="135"/>
      <c r="C1800" s="135"/>
      <c r="D1800" s="86" t="s">
        <v>180</v>
      </c>
      <c r="E1800" s="92">
        <f t="shared" ref="E1800:I1803" si="441">E1790+E1795</f>
        <v>0</v>
      </c>
      <c r="F1800" s="92">
        <f t="shared" si="441"/>
        <v>0</v>
      </c>
      <c r="G1800" s="92">
        <f t="shared" si="441"/>
        <v>0</v>
      </c>
      <c r="H1800" s="92">
        <f t="shared" si="441"/>
        <v>0</v>
      </c>
      <c r="I1800" s="92">
        <f t="shared" si="441"/>
        <v>0</v>
      </c>
      <c r="J1800" s="92">
        <f t="shared" si="439"/>
        <v>0</v>
      </c>
      <c r="K1800" s="57"/>
      <c r="L1800" s="57"/>
      <c r="M1800" s="57"/>
      <c r="N1800" s="57"/>
      <c r="O1800" s="57"/>
      <c r="P1800" s="57"/>
    </row>
    <row r="1801" spans="1:16" ht="15.75" outlineLevel="1" x14ac:dyDescent="0.25">
      <c r="A1801" s="147"/>
      <c r="B1801" s="135"/>
      <c r="C1801" s="135"/>
      <c r="D1801" s="86" t="s">
        <v>7</v>
      </c>
      <c r="E1801" s="92">
        <f t="shared" si="441"/>
        <v>0</v>
      </c>
      <c r="F1801" s="92">
        <f t="shared" si="441"/>
        <v>0</v>
      </c>
      <c r="G1801" s="92">
        <f t="shared" si="441"/>
        <v>0</v>
      </c>
      <c r="H1801" s="92">
        <f t="shared" si="441"/>
        <v>0</v>
      </c>
      <c r="I1801" s="92">
        <f t="shared" si="441"/>
        <v>0</v>
      </c>
      <c r="J1801" s="92">
        <f t="shared" si="439"/>
        <v>0</v>
      </c>
      <c r="K1801" s="57"/>
      <c r="L1801" s="57"/>
      <c r="M1801" s="57"/>
      <c r="N1801" s="57"/>
      <c r="O1801" s="57"/>
      <c r="P1801" s="57"/>
    </row>
    <row r="1802" spans="1:16" ht="15.75" outlineLevel="1" x14ac:dyDescent="0.25">
      <c r="A1802" s="147"/>
      <c r="B1802" s="135"/>
      <c r="C1802" s="135"/>
      <c r="D1802" s="86" t="s">
        <v>8</v>
      </c>
      <c r="E1802" s="92">
        <f t="shared" si="441"/>
        <v>0</v>
      </c>
      <c r="F1802" s="92">
        <f t="shared" si="441"/>
        <v>0</v>
      </c>
      <c r="G1802" s="92">
        <f t="shared" si="441"/>
        <v>0</v>
      </c>
      <c r="H1802" s="92">
        <f t="shared" si="441"/>
        <v>0</v>
      </c>
      <c r="I1802" s="92">
        <f t="shared" si="441"/>
        <v>0</v>
      </c>
      <c r="J1802" s="92">
        <f t="shared" si="439"/>
        <v>0</v>
      </c>
      <c r="K1802" s="57"/>
      <c r="L1802" s="57"/>
      <c r="M1802" s="57"/>
      <c r="N1802" s="57"/>
      <c r="O1802" s="57"/>
      <c r="P1802" s="57"/>
    </row>
    <row r="1803" spans="1:16" ht="15.75" outlineLevel="1" x14ac:dyDescent="0.25">
      <c r="A1803" s="147"/>
      <c r="B1803" s="135"/>
      <c r="C1803" s="135"/>
      <c r="D1803" s="86" t="s">
        <v>9</v>
      </c>
      <c r="E1803" s="92">
        <f t="shared" si="441"/>
        <v>0</v>
      </c>
      <c r="F1803" s="92">
        <f t="shared" si="441"/>
        <v>0</v>
      </c>
      <c r="G1803" s="92">
        <f t="shared" si="441"/>
        <v>0</v>
      </c>
      <c r="H1803" s="92">
        <f t="shared" si="441"/>
        <v>0</v>
      </c>
      <c r="I1803" s="92">
        <f t="shared" si="441"/>
        <v>0</v>
      </c>
      <c r="J1803" s="92">
        <f t="shared" si="439"/>
        <v>0</v>
      </c>
      <c r="K1803" s="57"/>
      <c r="L1803" s="57"/>
      <c r="M1803" s="57"/>
      <c r="N1803" s="57"/>
      <c r="O1803" s="57"/>
      <c r="P1803" s="57"/>
    </row>
    <row r="1804" spans="1:16" ht="15.75" customHeight="1" outlineLevel="1" x14ac:dyDescent="0.25">
      <c r="A1804" s="147" t="s">
        <v>144</v>
      </c>
      <c r="B1804" s="135" t="s">
        <v>89</v>
      </c>
      <c r="C1804" s="135" t="s">
        <v>161</v>
      </c>
      <c r="D1804" s="86" t="s">
        <v>6</v>
      </c>
      <c r="E1804" s="93">
        <f>SUM(E1805:E1808)</f>
        <v>0</v>
      </c>
      <c r="F1804" s="93">
        <f>SUM(F1805:F1808)</f>
        <v>0</v>
      </c>
      <c r="G1804" s="93">
        <f>SUM(G1805:G1808)</f>
        <v>0</v>
      </c>
      <c r="H1804" s="93">
        <f>SUM(H1805:H1808)</f>
        <v>0</v>
      </c>
      <c r="I1804" s="93">
        <f>SUM(I1805:I1808)</f>
        <v>0</v>
      </c>
      <c r="J1804" s="92">
        <f t="shared" si="439"/>
        <v>0</v>
      </c>
      <c r="K1804" s="57"/>
      <c r="L1804" s="57"/>
      <c r="M1804" s="57"/>
      <c r="N1804" s="57"/>
      <c r="O1804" s="57"/>
      <c r="P1804" s="57"/>
    </row>
    <row r="1805" spans="1:16" ht="15.75" outlineLevel="1" x14ac:dyDescent="0.25">
      <c r="A1805" s="147"/>
      <c r="B1805" s="135"/>
      <c r="C1805" s="135"/>
      <c r="D1805" s="86" t="s">
        <v>180</v>
      </c>
      <c r="E1805" s="94">
        <v>0</v>
      </c>
      <c r="F1805" s="94">
        <v>0</v>
      </c>
      <c r="G1805" s="94">
        <v>0</v>
      </c>
      <c r="H1805" s="94">
        <v>0</v>
      </c>
      <c r="I1805" s="94">
        <v>0</v>
      </c>
      <c r="J1805" s="92">
        <f t="shared" si="439"/>
        <v>0</v>
      </c>
      <c r="K1805" s="57"/>
      <c r="L1805" s="57"/>
      <c r="M1805" s="57"/>
      <c r="N1805" s="57"/>
      <c r="O1805" s="57"/>
      <c r="P1805" s="57"/>
    </row>
    <row r="1806" spans="1:16" ht="15.75" outlineLevel="1" x14ac:dyDescent="0.25">
      <c r="A1806" s="147"/>
      <c r="B1806" s="135"/>
      <c r="C1806" s="135"/>
      <c r="D1806" s="86" t="s">
        <v>7</v>
      </c>
      <c r="E1806" s="94">
        <v>0</v>
      </c>
      <c r="F1806" s="94">
        <v>0</v>
      </c>
      <c r="G1806" s="94">
        <v>0</v>
      </c>
      <c r="H1806" s="94">
        <v>0</v>
      </c>
      <c r="I1806" s="94">
        <v>0</v>
      </c>
      <c r="J1806" s="92">
        <f t="shared" si="439"/>
        <v>0</v>
      </c>
      <c r="K1806" s="57"/>
      <c r="L1806" s="57"/>
      <c r="M1806" s="57"/>
      <c r="N1806" s="57"/>
      <c r="O1806" s="57"/>
      <c r="P1806" s="57"/>
    </row>
    <row r="1807" spans="1:16" ht="15.75" outlineLevel="1" x14ac:dyDescent="0.25">
      <c r="A1807" s="147"/>
      <c r="B1807" s="135"/>
      <c r="C1807" s="135"/>
      <c r="D1807" s="86" t="s">
        <v>8</v>
      </c>
      <c r="E1807" s="94">
        <v>0</v>
      </c>
      <c r="F1807" s="94">
        <v>0</v>
      </c>
      <c r="G1807" s="94">
        <v>0</v>
      </c>
      <c r="H1807" s="94">
        <v>0</v>
      </c>
      <c r="I1807" s="94">
        <v>0</v>
      </c>
      <c r="J1807" s="92">
        <f t="shared" si="439"/>
        <v>0</v>
      </c>
      <c r="K1807" s="57"/>
      <c r="L1807" s="57"/>
      <c r="M1807" s="57"/>
      <c r="N1807" s="57"/>
      <c r="O1807" s="57"/>
      <c r="P1807" s="57"/>
    </row>
    <row r="1808" spans="1:16" ht="15.75" outlineLevel="1" x14ac:dyDescent="0.25">
      <c r="A1808" s="147"/>
      <c r="B1808" s="135"/>
      <c r="C1808" s="135"/>
      <c r="D1808" s="86" t="s">
        <v>9</v>
      </c>
      <c r="E1808" s="94">
        <v>0</v>
      </c>
      <c r="F1808" s="94">
        <v>0</v>
      </c>
      <c r="G1808" s="94">
        <v>0</v>
      </c>
      <c r="H1808" s="94">
        <v>0</v>
      </c>
      <c r="I1808" s="94">
        <v>0</v>
      </c>
      <c r="J1808" s="92">
        <f t="shared" si="439"/>
        <v>0</v>
      </c>
      <c r="K1808" s="57"/>
      <c r="L1808" s="57"/>
      <c r="M1808" s="57"/>
      <c r="N1808" s="57"/>
      <c r="O1808" s="57"/>
      <c r="P1808" s="57"/>
    </row>
    <row r="1809" spans="1:16" ht="15.75" outlineLevel="1" x14ac:dyDescent="0.25">
      <c r="A1809" s="147"/>
      <c r="B1809" s="135"/>
      <c r="C1809" s="135" t="s">
        <v>90</v>
      </c>
      <c r="D1809" s="86" t="s">
        <v>6</v>
      </c>
      <c r="E1809" s="93">
        <f>SUM(E1810:E1813)</f>
        <v>0</v>
      </c>
      <c r="F1809" s="93">
        <f>SUM(F1810:F1813)</f>
        <v>0</v>
      </c>
      <c r="G1809" s="93">
        <f>SUM(G1810:G1813)</f>
        <v>0</v>
      </c>
      <c r="H1809" s="93">
        <f>SUM(H1810:H1813)</f>
        <v>0</v>
      </c>
      <c r="I1809" s="93">
        <f>SUM(I1810:I1813)</f>
        <v>0</v>
      </c>
      <c r="J1809" s="92">
        <f t="shared" si="439"/>
        <v>0</v>
      </c>
      <c r="K1809" s="57"/>
      <c r="L1809" s="57"/>
      <c r="M1809" s="57"/>
      <c r="N1809" s="57"/>
      <c r="O1809" s="57"/>
      <c r="P1809" s="57"/>
    </row>
    <row r="1810" spans="1:16" ht="15.75" outlineLevel="1" x14ac:dyDescent="0.25">
      <c r="A1810" s="147"/>
      <c r="B1810" s="135"/>
      <c r="C1810" s="135"/>
      <c r="D1810" s="86" t="s">
        <v>180</v>
      </c>
      <c r="E1810" s="92">
        <v>0</v>
      </c>
      <c r="F1810" s="92">
        <v>0</v>
      </c>
      <c r="G1810" s="92">
        <v>0</v>
      </c>
      <c r="H1810" s="92">
        <v>0</v>
      </c>
      <c r="I1810" s="92">
        <v>0</v>
      </c>
      <c r="J1810" s="92">
        <f t="shared" si="439"/>
        <v>0</v>
      </c>
      <c r="K1810" s="57"/>
      <c r="L1810" s="57"/>
      <c r="M1810" s="57"/>
      <c r="N1810" s="57"/>
      <c r="O1810" s="57"/>
      <c r="P1810" s="57"/>
    </row>
    <row r="1811" spans="1:16" ht="15.75" outlineLevel="1" x14ac:dyDescent="0.25">
      <c r="A1811" s="147"/>
      <c r="B1811" s="135"/>
      <c r="C1811" s="135"/>
      <c r="D1811" s="86" t="s">
        <v>7</v>
      </c>
      <c r="E1811" s="92">
        <v>0</v>
      </c>
      <c r="F1811" s="92">
        <v>0</v>
      </c>
      <c r="G1811" s="92">
        <v>0</v>
      </c>
      <c r="H1811" s="92">
        <v>0</v>
      </c>
      <c r="I1811" s="92">
        <v>0</v>
      </c>
      <c r="J1811" s="92">
        <f t="shared" si="439"/>
        <v>0</v>
      </c>
      <c r="K1811" s="57"/>
      <c r="L1811" s="57"/>
      <c r="M1811" s="57"/>
      <c r="N1811" s="57"/>
      <c r="O1811" s="57"/>
      <c r="P1811" s="57"/>
    </row>
    <row r="1812" spans="1:16" ht="15.75" outlineLevel="1" x14ac:dyDescent="0.25">
      <c r="A1812" s="147"/>
      <c r="B1812" s="135"/>
      <c r="C1812" s="135"/>
      <c r="D1812" s="86" t="s">
        <v>8</v>
      </c>
      <c r="E1812" s="92">
        <v>0</v>
      </c>
      <c r="F1812" s="92">
        <v>0</v>
      </c>
      <c r="G1812" s="92">
        <v>0</v>
      </c>
      <c r="H1812" s="92">
        <v>0</v>
      </c>
      <c r="I1812" s="92">
        <v>0</v>
      </c>
      <c r="J1812" s="92">
        <f t="shared" si="439"/>
        <v>0</v>
      </c>
      <c r="K1812" s="57"/>
      <c r="L1812" s="57"/>
      <c r="M1812" s="57"/>
      <c r="N1812" s="57"/>
      <c r="O1812" s="57"/>
      <c r="P1812" s="57"/>
    </row>
    <row r="1813" spans="1:16" ht="16.5" customHeight="1" outlineLevel="1" x14ac:dyDescent="0.25">
      <c r="A1813" s="147"/>
      <c r="B1813" s="135"/>
      <c r="C1813" s="135"/>
      <c r="D1813" s="86" t="s">
        <v>9</v>
      </c>
      <c r="E1813" s="92">
        <v>0</v>
      </c>
      <c r="F1813" s="92">
        <v>0</v>
      </c>
      <c r="G1813" s="92">
        <v>0</v>
      </c>
      <c r="H1813" s="92">
        <v>0</v>
      </c>
      <c r="I1813" s="92">
        <v>0</v>
      </c>
      <c r="J1813" s="92">
        <f t="shared" si="439"/>
        <v>0</v>
      </c>
      <c r="K1813" s="57"/>
      <c r="L1813" s="57"/>
      <c r="M1813" s="57"/>
      <c r="N1813" s="57"/>
      <c r="O1813" s="57"/>
      <c r="P1813" s="57"/>
    </row>
    <row r="1814" spans="1:16" ht="15.75" outlineLevel="1" x14ac:dyDescent="0.25">
      <c r="A1814" s="147"/>
      <c r="B1814" s="135"/>
      <c r="C1814" s="135" t="s">
        <v>51</v>
      </c>
      <c r="D1814" s="86" t="s">
        <v>6</v>
      </c>
      <c r="E1814" s="93">
        <f>SUM(E1815:E1818)</f>
        <v>0</v>
      </c>
      <c r="F1814" s="93">
        <f>SUM(F1815:F1818)</f>
        <v>0</v>
      </c>
      <c r="G1814" s="93">
        <f>SUM(G1815:G1818)</f>
        <v>0</v>
      </c>
      <c r="H1814" s="93">
        <f>SUM(H1815:H1818)</f>
        <v>0</v>
      </c>
      <c r="I1814" s="93">
        <f>SUM(I1815:I1818)</f>
        <v>0</v>
      </c>
      <c r="J1814" s="92">
        <f t="shared" si="439"/>
        <v>0</v>
      </c>
      <c r="K1814" s="57"/>
      <c r="L1814" s="57"/>
      <c r="M1814" s="57"/>
      <c r="N1814" s="57"/>
      <c r="O1814" s="57"/>
      <c r="P1814" s="57"/>
    </row>
    <row r="1815" spans="1:16" ht="15.75" outlineLevel="1" x14ac:dyDescent="0.25">
      <c r="A1815" s="147"/>
      <c r="B1815" s="135"/>
      <c r="C1815" s="135"/>
      <c r="D1815" s="86" t="s">
        <v>180</v>
      </c>
      <c r="E1815" s="92">
        <f t="shared" ref="E1815:I1818" si="442">E1805+E1810</f>
        <v>0</v>
      </c>
      <c r="F1815" s="92">
        <f t="shared" si="442"/>
        <v>0</v>
      </c>
      <c r="G1815" s="92">
        <f t="shared" si="442"/>
        <v>0</v>
      </c>
      <c r="H1815" s="92">
        <f t="shared" si="442"/>
        <v>0</v>
      </c>
      <c r="I1815" s="92">
        <f t="shared" si="442"/>
        <v>0</v>
      </c>
      <c r="J1815" s="92">
        <f t="shared" si="439"/>
        <v>0</v>
      </c>
      <c r="K1815" s="57"/>
      <c r="L1815" s="57"/>
      <c r="M1815" s="57"/>
      <c r="N1815" s="57"/>
      <c r="O1815" s="57"/>
      <c r="P1815" s="57"/>
    </row>
    <row r="1816" spans="1:16" ht="15.75" outlineLevel="1" x14ac:dyDescent="0.25">
      <c r="A1816" s="147"/>
      <c r="B1816" s="135"/>
      <c r="C1816" s="135"/>
      <c r="D1816" s="86" t="s">
        <v>7</v>
      </c>
      <c r="E1816" s="92">
        <f t="shared" si="442"/>
        <v>0</v>
      </c>
      <c r="F1816" s="92">
        <f t="shared" si="442"/>
        <v>0</v>
      </c>
      <c r="G1816" s="92">
        <f t="shared" si="442"/>
        <v>0</v>
      </c>
      <c r="H1816" s="92">
        <f t="shared" si="442"/>
        <v>0</v>
      </c>
      <c r="I1816" s="92">
        <f t="shared" si="442"/>
        <v>0</v>
      </c>
      <c r="J1816" s="92">
        <f t="shared" si="439"/>
        <v>0</v>
      </c>
      <c r="K1816" s="57"/>
      <c r="L1816" s="57"/>
      <c r="M1816" s="57"/>
      <c r="N1816" s="57"/>
      <c r="O1816" s="57"/>
      <c r="P1816" s="57"/>
    </row>
    <row r="1817" spans="1:16" ht="15.75" outlineLevel="1" x14ac:dyDescent="0.25">
      <c r="A1817" s="147"/>
      <c r="B1817" s="135"/>
      <c r="C1817" s="135"/>
      <c r="D1817" s="86" t="s">
        <v>8</v>
      </c>
      <c r="E1817" s="92">
        <f t="shared" si="442"/>
        <v>0</v>
      </c>
      <c r="F1817" s="92">
        <f t="shared" si="442"/>
        <v>0</v>
      </c>
      <c r="G1817" s="92">
        <f t="shared" si="442"/>
        <v>0</v>
      </c>
      <c r="H1817" s="92">
        <f t="shared" si="442"/>
        <v>0</v>
      </c>
      <c r="I1817" s="92">
        <f t="shared" si="442"/>
        <v>0</v>
      </c>
      <c r="J1817" s="92">
        <f t="shared" si="439"/>
        <v>0</v>
      </c>
      <c r="K1817" s="57"/>
      <c r="L1817" s="57"/>
      <c r="M1817" s="57"/>
      <c r="N1817" s="57"/>
      <c r="O1817" s="57"/>
      <c r="P1817" s="57"/>
    </row>
    <row r="1818" spans="1:16" ht="15.75" outlineLevel="1" x14ac:dyDescent="0.25">
      <c r="A1818" s="147"/>
      <c r="B1818" s="135"/>
      <c r="C1818" s="135"/>
      <c r="D1818" s="86" t="s">
        <v>9</v>
      </c>
      <c r="E1818" s="92">
        <f t="shared" si="442"/>
        <v>0</v>
      </c>
      <c r="F1818" s="92">
        <f t="shared" si="442"/>
        <v>0</v>
      </c>
      <c r="G1818" s="92">
        <f t="shared" si="442"/>
        <v>0</v>
      </c>
      <c r="H1818" s="92">
        <f t="shared" si="442"/>
        <v>0</v>
      </c>
      <c r="I1818" s="92">
        <f t="shared" si="442"/>
        <v>0</v>
      </c>
      <c r="J1818" s="92">
        <f t="shared" si="439"/>
        <v>0</v>
      </c>
      <c r="K1818" s="57"/>
      <c r="L1818" s="57"/>
      <c r="M1818" s="57"/>
      <c r="N1818" s="57"/>
      <c r="O1818" s="57"/>
      <c r="P1818" s="57"/>
    </row>
    <row r="1819" spans="1:16" ht="15.75" customHeight="1" outlineLevel="1" x14ac:dyDescent="0.25">
      <c r="A1819" s="147" t="s">
        <v>145</v>
      </c>
      <c r="B1819" s="135" t="s">
        <v>91</v>
      </c>
      <c r="C1819" s="135" t="s">
        <v>161</v>
      </c>
      <c r="D1819" s="86" t="s">
        <v>6</v>
      </c>
      <c r="E1819" s="93">
        <f>SUM(E1820:E1823)</f>
        <v>0</v>
      </c>
      <c r="F1819" s="93">
        <f>SUM(F1820:F1823)</f>
        <v>0</v>
      </c>
      <c r="G1819" s="93">
        <f>SUM(G1820:G1823)</f>
        <v>0</v>
      </c>
      <c r="H1819" s="93">
        <f>SUM(H1820:H1823)</f>
        <v>0</v>
      </c>
      <c r="I1819" s="93">
        <f>SUM(I1820:I1823)</f>
        <v>0</v>
      </c>
      <c r="J1819" s="92">
        <f t="shared" si="439"/>
        <v>0</v>
      </c>
      <c r="K1819" s="57"/>
      <c r="L1819" s="57"/>
      <c r="M1819" s="57"/>
      <c r="N1819" s="57"/>
      <c r="O1819" s="57"/>
      <c r="P1819" s="57"/>
    </row>
    <row r="1820" spans="1:16" ht="15.75" outlineLevel="1" x14ac:dyDescent="0.25">
      <c r="A1820" s="147"/>
      <c r="B1820" s="135"/>
      <c r="C1820" s="135"/>
      <c r="D1820" s="86" t="s">
        <v>180</v>
      </c>
      <c r="E1820" s="94">
        <v>0</v>
      </c>
      <c r="F1820" s="94">
        <v>0</v>
      </c>
      <c r="G1820" s="94">
        <v>0</v>
      </c>
      <c r="H1820" s="94">
        <v>0</v>
      </c>
      <c r="I1820" s="94">
        <v>0</v>
      </c>
      <c r="J1820" s="92">
        <f t="shared" si="439"/>
        <v>0</v>
      </c>
      <c r="K1820" s="57"/>
      <c r="L1820" s="57"/>
      <c r="M1820" s="57"/>
      <c r="N1820" s="57"/>
      <c r="O1820" s="57"/>
      <c r="P1820" s="57"/>
    </row>
    <row r="1821" spans="1:16" ht="15.75" outlineLevel="1" x14ac:dyDescent="0.25">
      <c r="A1821" s="147"/>
      <c r="B1821" s="135"/>
      <c r="C1821" s="135"/>
      <c r="D1821" s="86" t="s">
        <v>7</v>
      </c>
      <c r="E1821" s="94">
        <v>0</v>
      </c>
      <c r="F1821" s="94">
        <v>0</v>
      </c>
      <c r="G1821" s="94">
        <v>0</v>
      </c>
      <c r="H1821" s="94">
        <v>0</v>
      </c>
      <c r="I1821" s="94">
        <v>0</v>
      </c>
      <c r="J1821" s="92">
        <f t="shared" si="439"/>
        <v>0</v>
      </c>
      <c r="K1821" s="57"/>
      <c r="L1821" s="57"/>
      <c r="M1821" s="57"/>
      <c r="N1821" s="57"/>
      <c r="O1821" s="57"/>
      <c r="P1821" s="57"/>
    </row>
    <row r="1822" spans="1:16" ht="15.75" outlineLevel="1" x14ac:dyDescent="0.25">
      <c r="A1822" s="147"/>
      <c r="B1822" s="135"/>
      <c r="C1822" s="135"/>
      <c r="D1822" s="86" t="s">
        <v>8</v>
      </c>
      <c r="E1822" s="94">
        <v>0</v>
      </c>
      <c r="F1822" s="94">
        <v>0</v>
      </c>
      <c r="G1822" s="94">
        <v>0</v>
      </c>
      <c r="H1822" s="94">
        <v>0</v>
      </c>
      <c r="I1822" s="94">
        <v>0</v>
      </c>
      <c r="J1822" s="92">
        <f t="shared" si="439"/>
        <v>0</v>
      </c>
      <c r="K1822" s="57"/>
      <c r="L1822" s="57"/>
      <c r="M1822" s="57"/>
      <c r="N1822" s="57"/>
      <c r="O1822" s="57"/>
      <c r="P1822" s="57"/>
    </row>
    <row r="1823" spans="1:16" ht="15.75" outlineLevel="1" x14ac:dyDescent="0.25">
      <c r="A1823" s="147"/>
      <c r="B1823" s="135"/>
      <c r="C1823" s="135"/>
      <c r="D1823" s="86" t="s">
        <v>9</v>
      </c>
      <c r="E1823" s="94">
        <v>0</v>
      </c>
      <c r="F1823" s="94">
        <v>0</v>
      </c>
      <c r="G1823" s="94">
        <v>0</v>
      </c>
      <c r="H1823" s="94">
        <v>0</v>
      </c>
      <c r="I1823" s="94">
        <v>0</v>
      </c>
      <c r="J1823" s="92">
        <f t="shared" si="439"/>
        <v>0</v>
      </c>
      <c r="K1823" s="57"/>
      <c r="L1823" s="57"/>
      <c r="M1823" s="57"/>
      <c r="N1823" s="57"/>
      <c r="O1823" s="57"/>
      <c r="P1823" s="57"/>
    </row>
    <row r="1824" spans="1:16" ht="15.75" outlineLevel="1" x14ac:dyDescent="0.25">
      <c r="A1824" s="147"/>
      <c r="B1824" s="135"/>
      <c r="C1824" s="135" t="s">
        <v>218</v>
      </c>
      <c r="D1824" s="86" t="s">
        <v>6</v>
      </c>
      <c r="E1824" s="93">
        <f>SUM(E1825:E1828)</f>
        <v>0</v>
      </c>
      <c r="F1824" s="93">
        <f>SUM(F1825:F1828)</f>
        <v>0</v>
      </c>
      <c r="G1824" s="93">
        <f>SUM(G1825:G1828)</f>
        <v>0</v>
      </c>
      <c r="H1824" s="93">
        <f>SUM(H1825:H1828)</f>
        <v>0</v>
      </c>
      <c r="I1824" s="93">
        <f>SUM(I1825:I1828)</f>
        <v>0</v>
      </c>
      <c r="J1824" s="92">
        <f t="shared" si="439"/>
        <v>0</v>
      </c>
      <c r="K1824" s="57"/>
      <c r="L1824" s="57"/>
      <c r="M1824" s="57"/>
      <c r="N1824" s="57"/>
      <c r="O1824" s="57"/>
      <c r="P1824" s="57"/>
    </row>
    <row r="1825" spans="1:16" ht="15.75" outlineLevel="1" x14ac:dyDescent="0.25">
      <c r="A1825" s="147"/>
      <c r="B1825" s="135"/>
      <c r="C1825" s="135"/>
      <c r="D1825" s="86" t="s">
        <v>180</v>
      </c>
      <c r="E1825" s="92">
        <v>0</v>
      </c>
      <c r="F1825" s="92">
        <v>0</v>
      </c>
      <c r="G1825" s="92">
        <v>0</v>
      </c>
      <c r="H1825" s="92">
        <v>0</v>
      </c>
      <c r="I1825" s="92">
        <v>0</v>
      </c>
      <c r="J1825" s="92">
        <f t="shared" si="439"/>
        <v>0</v>
      </c>
      <c r="K1825" s="57"/>
      <c r="L1825" s="57"/>
      <c r="M1825" s="57"/>
      <c r="N1825" s="57"/>
      <c r="O1825" s="57"/>
      <c r="P1825" s="57"/>
    </row>
    <row r="1826" spans="1:16" ht="15.75" outlineLevel="1" x14ac:dyDescent="0.25">
      <c r="A1826" s="147"/>
      <c r="B1826" s="135"/>
      <c r="C1826" s="135"/>
      <c r="D1826" s="86" t="s">
        <v>7</v>
      </c>
      <c r="E1826" s="92">
        <v>0</v>
      </c>
      <c r="F1826" s="92">
        <v>0</v>
      </c>
      <c r="G1826" s="92">
        <v>0</v>
      </c>
      <c r="H1826" s="92">
        <v>0</v>
      </c>
      <c r="I1826" s="92">
        <v>0</v>
      </c>
      <c r="J1826" s="92">
        <f t="shared" si="439"/>
        <v>0</v>
      </c>
      <c r="K1826" s="57"/>
      <c r="L1826" s="57"/>
      <c r="M1826" s="57"/>
      <c r="N1826" s="57"/>
      <c r="O1826" s="57"/>
      <c r="P1826" s="57"/>
    </row>
    <row r="1827" spans="1:16" ht="15.75" outlineLevel="1" x14ac:dyDescent="0.25">
      <c r="A1827" s="147"/>
      <c r="B1827" s="135"/>
      <c r="C1827" s="135"/>
      <c r="D1827" s="86" t="s">
        <v>8</v>
      </c>
      <c r="E1827" s="92">
        <v>0</v>
      </c>
      <c r="F1827" s="92">
        <v>0</v>
      </c>
      <c r="G1827" s="92">
        <v>0</v>
      </c>
      <c r="H1827" s="92">
        <v>0</v>
      </c>
      <c r="I1827" s="92">
        <v>0</v>
      </c>
      <c r="J1827" s="92">
        <f t="shared" si="439"/>
        <v>0</v>
      </c>
      <c r="K1827" s="57"/>
      <c r="L1827" s="57"/>
      <c r="M1827" s="57"/>
      <c r="N1827" s="57"/>
      <c r="O1827" s="57"/>
      <c r="P1827" s="57"/>
    </row>
    <row r="1828" spans="1:16" ht="15.75" outlineLevel="1" x14ac:dyDescent="0.25">
      <c r="A1828" s="147"/>
      <c r="B1828" s="135"/>
      <c r="C1828" s="135"/>
      <c r="D1828" s="86" t="s">
        <v>9</v>
      </c>
      <c r="E1828" s="92">
        <v>0</v>
      </c>
      <c r="F1828" s="92">
        <v>0</v>
      </c>
      <c r="G1828" s="92">
        <v>0</v>
      </c>
      <c r="H1828" s="92">
        <v>0</v>
      </c>
      <c r="I1828" s="92">
        <v>0</v>
      </c>
      <c r="J1828" s="92">
        <f t="shared" si="439"/>
        <v>0</v>
      </c>
      <c r="K1828" s="57"/>
      <c r="L1828" s="57"/>
      <c r="M1828" s="57"/>
      <c r="N1828" s="57"/>
      <c r="O1828" s="57"/>
      <c r="P1828" s="57"/>
    </row>
    <row r="1829" spans="1:16" ht="15.75" outlineLevel="1" x14ac:dyDescent="0.25">
      <c r="A1829" s="147"/>
      <c r="B1829" s="135"/>
      <c r="C1829" s="135" t="s">
        <v>51</v>
      </c>
      <c r="D1829" s="86" t="s">
        <v>6</v>
      </c>
      <c r="E1829" s="93">
        <f>SUM(E1830:E1833)</f>
        <v>0</v>
      </c>
      <c r="F1829" s="93">
        <f>SUM(F1830:F1833)</f>
        <v>0</v>
      </c>
      <c r="G1829" s="93">
        <f>SUM(G1830:G1833)</f>
        <v>0</v>
      </c>
      <c r="H1829" s="93">
        <f>SUM(H1830:H1833)</f>
        <v>0</v>
      </c>
      <c r="I1829" s="93">
        <f>SUM(I1830:I1833)</f>
        <v>0</v>
      </c>
      <c r="J1829" s="92">
        <f t="shared" si="439"/>
        <v>0</v>
      </c>
      <c r="K1829" s="57"/>
      <c r="L1829" s="57"/>
      <c r="M1829" s="57"/>
      <c r="N1829" s="57"/>
      <c r="O1829" s="57"/>
      <c r="P1829" s="57"/>
    </row>
    <row r="1830" spans="1:16" ht="15.75" outlineLevel="1" x14ac:dyDescent="0.25">
      <c r="A1830" s="147"/>
      <c r="B1830" s="135"/>
      <c r="C1830" s="135"/>
      <c r="D1830" s="86" t="s">
        <v>180</v>
      </c>
      <c r="E1830" s="92">
        <f t="shared" ref="E1830:I1833" si="443">E1820+E1825</f>
        <v>0</v>
      </c>
      <c r="F1830" s="92">
        <f t="shared" si="443"/>
        <v>0</v>
      </c>
      <c r="G1830" s="92">
        <f t="shared" si="443"/>
        <v>0</v>
      </c>
      <c r="H1830" s="92">
        <f t="shared" si="443"/>
        <v>0</v>
      </c>
      <c r="I1830" s="92">
        <f t="shared" si="443"/>
        <v>0</v>
      </c>
      <c r="J1830" s="92">
        <f t="shared" si="439"/>
        <v>0</v>
      </c>
      <c r="K1830" s="57"/>
      <c r="L1830" s="57"/>
      <c r="M1830" s="57"/>
      <c r="N1830" s="57"/>
      <c r="O1830" s="57"/>
      <c r="P1830" s="57"/>
    </row>
    <row r="1831" spans="1:16" ht="15.75" outlineLevel="1" x14ac:dyDescent="0.25">
      <c r="A1831" s="147"/>
      <c r="B1831" s="135"/>
      <c r="C1831" s="135"/>
      <c r="D1831" s="86" t="s">
        <v>7</v>
      </c>
      <c r="E1831" s="92">
        <f t="shared" si="443"/>
        <v>0</v>
      </c>
      <c r="F1831" s="92">
        <f t="shared" si="443"/>
        <v>0</v>
      </c>
      <c r="G1831" s="92">
        <f t="shared" si="443"/>
        <v>0</v>
      </c>
      <c r="H1831" s="92">
        <f t="shared" si="443"/>
        <v>0</v>
      </c>
      <c r="I1831" s="92">
        <f t="shared" si="443"/>
        <v>0</v>
      </c>
      <c r="J1831" s="92">
        <f t="shared" si="439"/>
        <v>0</v>
      </c>
      <c r="K1831" s="57"/>
      <c r="L1831" s="57"/>
      <c r="M1831" s="57"/>
      <c r="N1831" s="57"/>
      <c r="O1831" s="57"/>
      <c r="P1831" s="57"/>
    </row>
    <row r="1832" spans="1:16" ht="15.75" outlineLevel="1" x14ac:dyDescent="0.25">
      <c r="A1832" s="147"/>
      <c r="B1832" s="135"/>
      <c r="C1832" s="135"/>
      <c r="D1832" s="86" t="s">
        <v>8</v>
      </c>
      <c r="E1832" s="92">
        <f t="shared" si="443"/>
        <v>0</v>
      </c>
      <c r="F1832" s="92">
        <f t="shared" si="443"/>
        <v>0</v>
      </c>
      <c r="G1832" s="92">
        <f t="shared" si="443"/>
        <v>0</v>
      </c>
      <c r="H1832" s="92">
        <f t="shared" si="443"/>
        <v>0</v>
      </c>
      <c r="I1832" s="92">
        <f t="shared" si="443"/>
        <v>0</v>
      </c>
      <c r="J1832" s="92">
        <f t="shared" si="439"/>
        <v>0</v>
      </c>
      <c r="K1832" s="57"/>
      <c r="L1832" s="57"/>
      <c r="M1832" s="57"/>
      <c r="N1832" s="57"/>
      <c r="O1832" s="57"/>
      <c r="P1832" s="57"/>
    </row>
    <row r="1833" spans="1:16" ht="15.75" outlineLevel="1" x14ac:dyDescent="0.25">
      <c r="A1833" s="147"/>
      <c r="B1833" s="135"/>
      <c r="C1833" s="135"/>
      <c r="D1833" s="86" t="s">
        <v>9</v>
      </c>
      <c r="E1833" s="92">
        <f t="shared" si="443"/>
        <v>0</v>
      </c>
      <c r="F1833" s="92">
        <f t="shared" si="443"/>
        <v>0</v>
      </c>
      <c r="G1833" s="92">
        <f t="shared" si="443"/>
        <v>0</v>
      </c>
      <c r="H1833" s="92">
        <f t="shared" si="443"/>
        <v>0</v>
      </c>
      <c r="I1833" s="92">
        <f t="shared" si="443"/>
        <v>0</v>
      </c>
      <c r="J1833" s="92">
        <f t="shared" si="439"/>
        <v>0</v>
      </c>
      <c r="K1833" s="57"/>
      <c r="L1833" s="57"/>
      <c r="M1833" s="57"/>
      <c r="N1833" s="57"/>
      <c r="O1833" s="57"/>
      <c r="P1833" s="57"/>
    </row>
    <row r="1834" spans="1:16" ht="15.75" customHeight="1" outlineLevel="1" x14ac:dyDescent="0.25">
      <c r="A1834" s="147" t="s">
        <v>146</v>
      </c>
      <c r="B1834" s="135" t="s">
        <v>92</v>
      </c>
      <c r="C1834" s="135" t="s">
        <v>161</v>
      </c>
      <c r="D1834" s="86" t="s">
        <v>6</v>
      </c>
      <c r="E1834" s="93">
        <f>SUM(E1835:E1838)</f>
        <v>0</v>
      </c>
      <c r="F1834" s="93">
        <f>SUM(F1835:F1838)</f>
        <v>0</v>
      </c>
      <c r="G1834" s="93">
        <f>SUM(G1835:G1838)</f>
        <v>0</v>
      </c>
      <c r="H1834" s="93">
        <f>SUM(H1835:H1838)</f>
        <v>0</v>
      </c>
      <c r="I1834" s="93">
        <f>SUM(I1835:I1838)</f>
        <v>0</v>
      </c>
      <c r="J1834" s="92">
        <f t="shared" si="439"/>
        <v>0</v>
      </c>
      <c r="K1834" s="57"/>
      <c r="L1834" s="57"/>
      <c r="M1834" s="57"/>
      <c r="N1834" s="57"/>
      <c r="O1834" s="57"/>
      <c r="P1834" s="57"/>
    </row>
    <row r="1835" spans="1:16" ht="15.75" outlineLevel="1" x14ac:dyDescent="0.25">
      <c r="A1835" s="147"/>
      <c r="B1835" s="135"/>
      <c r="C1835" s="135"/>
      <c r="D1835" s="86" t="s">
        <v>180</v>
      </c>
      <c r="E1835" s="94">
        <v>0</v>
      </c>
      <c r="F1835" s="94">
        <v>0</v>
      </c>
      <c r="G1835" s="94">
        <v>0</v>
      </c>
      <c r="H1835" s="94">
        <v>0</v>
      </c>
      <c r="I1835" s="94">
        <v>0</v>
      </c>
      <c r="J1835" s="92">
        <f t="shared" si="439"/>
        <v>0</v>
      </c>
      <c r="K1835" s="57"/>
      <c r="L1835" s="57"/>
      <c r="M1835" s="57"/>
      <c r="N1835" s="57"/>
      <c r="O1835" s="57"/>
      <c r="P1835" s="57"/>
    </row>
    <row r="1836" spans="1:16" ht="15.75" outlineLevel="1" x14ac:dyDescent="0.25">
      <c r="A1836" s="147"/>
      <c r="B1836" s="135"/>
      <c r="C1836" s="135"/>
      <c r="D1836" s="86" t="s">
        <v>7</v>
      </c>
      <c r="E1836" s="94">
        <v>0</v>
      </c>
      <c r="F1836" s="94">
        <v>0</v>
      </c>
      <c r="G1836" s="94">
        <v>0</v>
      </c>
      <c r="H1836" s="94">
        <v>0</v>
      </c>
      <c r="I1836" s="94">
        <v>0</v>
      </c>
      <c r="J1836" s="92">
        <f t="shared" si="439"/>
        <v>0</v>
      </c>
      <c r="K1836" s="57"/>
      <c r="L1836" s="57"/>
      <c r="M1836" s="57"/>
      <c r="N1836" s="57"/>
      <c r="O1836" s="57"/>
      <c r="P1836" s="57"/>
    </row>
    <row r="1837" spans="1:16" ht="15.75" outlineLevel="1" x14ac:dyDescent="0.25">
      <c r="A1837" s="147"/>
      <c r="B1837" s="135"/>
      <c r="C1837" s="135"/>
      <c r="D1837" s="86" t="s">
        <v>8</v>
      </c>
      <c r="E1837" s="94">
        <v>0</v>
      </c>
      <c r="F1837" s="94">
        <v>0</v>
      </c>
      <c r="G1837" s="94">
        <v>0</v>
      </c>
      <c r="H1837" s="94">
        <v>0</v>
      </c>
      <c r="I1837" s="94">
        <v>0</v>
      </c>
      <c r="J1837" s="92">
        <f t="shared" si="439"/>
        <v>0</v>
      </c>
      <c r="K1837" s="57"/>
      <c r="L1837" s="57"/>
      <c r="M1837" s="57"/>
      <c r="N1837" s="57"/>
      <c r="O1837" s="57"/>
      <c r="P1837" s="57"/>
    </row>
    <row r="1838" spans="1:16" ht="15.75" outlineLevel="1" x14ac:dyDescent="0.25">
      <c r="A1838" s="147"/>
      <c r="B1838" s="135"/>
      <c r="C1838" s="135"/>
      <c r="D1838" s="86" t="s">
        <v>9</v>
      </c>
      <c r="E1838" s="94">
        <v>0</v>
      </c>
      <c r="F1838" s="94">
        <v>0</v>
      </c>
      <c r="G1838" s="94">
        <v>0</v>
      </c>
      <c r="H1838" s="94">
        <v>0</v>
      </c>
      <c r="I1838" s="94">
        <v>0</v>
      </c>
      <c r="J1838" s="92">
        <f t="shared" si="439"/>
        <v>0</v>
      </c>
      <c r="K1838" s="57"/>
      <c r="L1838" s="57"/>
      <c r="M1838" s="57"/>
      <c r="N1838" s="57"/>
      <c r="O1838" s="57"/>
      <c r="P1838" s="57"/>
    </row>
    <row r="1839" spans="1:16" ht="15.75" outlineLevel="1" x14ac:dyDescent="0.25">
      <c r="A1839" s="147"/>
      <c r="B1839" s="135"/>
      <c r="C1839" s="135" t="s">
        <v>218</v>
      </c>
      <c r="D1839" s="86" t="s">
        <v>6</v>
      </c>
      <c r="E1839" s="93">
        <f>SUM(E1840:E1843)</f>
        <v>0</v>
      </c>
      <c r="F1839" s="93">
        <f>SUM(F1840:F1843)</f>
        <v>0</v>
      </c>
      <c r="G1839" s="93">
        <f>SUM(G1840:G1843)</f>
        <v>0</v>
      </c>
      <c r="H1839" s="93">
        <f>SUM(H1840:H1843)</f>
        <v>0</v>
      </c>
      <c r="I1839" s="93">
        <f>SUM(I1840:I1843)</f>
        <v>0</v>
      </c>
      <c r="J1839" s="92">
        <f t="shared" si="439"/>
        <v>0</v>
      </c>
      <c r="K1839" s="57"/>
      <c r="L1839" s="57"/>
      <c r="M1839" s="57"/>
      <c r="N1839" s="57"/>
      <c r="O1839" s="57"/>
      <c r="P1839" s="57"/>
    </row>
    <row r="1840" spans="1:16" ht="15.75" outlineLevel="1" x14ac:dyDescent="0.25">
      <c r="A1840" s="147"/>
      <c r="B1840" s="135"/>
      <c r="C1840" s="135"/>
      <c r="D1840" s="86" t="s">
        <v>180</v>
      </c>
      <c r="E1840" s="92">
        <v>0</v>
      </c>
      <c r="F1840" s="92">
        <v>0</v>
      </c>
      <c r="G1840" s="92">
        <v>0</v>
      </c>
      <c r="H1840" s="92">
        <v>0</v>
      </c>
      <c r="I1840" s="92">
        <v>0</v>
      </c>
      <c r="J1840" s="92">
        <f t="shared" si="439"/>
        <v>0</v>
      </c>
      <c r="K1840" s="57"/>
      <c r="L1840" s="57"/>
      <c r="M1840" s="57"/>
      <c r="N1840" s="57"/>
      <c r="O1840" s="57"/>
      <c r="P1840" s="57"/>
    </row>
    <row r="1841" spans="1:16" ht="15.75" outlineLevel="1" x14ac:dyDescent="0.25">
      <c r="A1841" s="147"/>
      <c r="B1841" s="135"/>
      <c r="C1841" s="135"/>
      <c r="D1841" s="86" t="s">
        <v>7</v>
      </c>
      <c r="E1841" s="92">
        <v>0</v>
      </c>
      <c r="F1841" s="92">
        <v>0</v>
      </c>
      <c r="G1841" s="92">
        <v>0</v>
      </c>
      <c r="H1841" s="92">
        <v>0</v>
      </c>
      <c r="I1841" s="92">
        <v>0</v>
      </c>
      <c r="J1841" s="92">
        <f t="shared" si="439"/>
        <v>0</v>
      </c>
      <c r="K1841" s="57"/>
      <c r="L1841" s="57"/>
      <c r="M1841" s="57"/>
      <c r="N1841" s="57"/>
      <c r="O1841" s="57"/>
      <c r="P1841" s="57"/>
    </row>
    <row r="1842" spans="1:16" ht="15.75" outlineLevel="1" x14ac:dyDescent="0.25">
      <c r="A1842" s="147"/>
      <c r="B1842" s="135"/>
      <c r="C1842" s="135"/>
      <c r="D1842" s="86" t="s">
        <v>8</v>
      </c>
      <c r="E1842" s="92">
        <v>0</v>
      </c>
      <c r="F1842" s="92">
        <v>0</v>
      </c>
      <c r="G1842" s="92">
        <v>0</v>
      </c>
      <c r="H1842" s="92">
        <v>0</v>
      </c>
      <c r="I1842" s="92">
        <v>0</v>
      </c>
      <c r="J1842" s="92">
        <f t="shared" si="439"/>
        <v>0</v>
      </c>
      <c r="K1842" s="57"/>
      <c r="L1842" s="57"/>
      <c r="M1842" s="57"/>
      <c r="N1842" s="57"/>
      <c r="O1842" s="57"/>
      <c r="P1842" s="57"/>
    </row>
    <row r="1843" spans="1:16" ht="15.75" outlineLevel="1" x14ac:dyDescent="0.25">
      <c r="A1843" s="147"/>
      <c r="B1843" s="135"/>
      <c r="C1843" s="135"/>
      <c r="D1843" s="86" t="s">
        <v>9</v>
      </c>
      <c r="E1843" s="92">
        <v>0</v>
      </c>
      <c r="F1843" s="92">
        <v>0</v>
      </c>
      <c r="G1843" s="92">
        <v>0</v>
      </c>
      <c r="H1843" s="92">
        <v>0</v>
      </c>
      <c r="I1843" s="92">
        <v>0</v>
      </c>
      <c r="J1843" s="92">
        <f t="shared" si="439"/>
        <v>0</v>
      </c>
      <c r="K1843" s="57"/>
      <c r="L1843" s="57"/>
      <c r="M1843" s="57"/>
      <c r="N1843" s="57"/>
      <c r="O1843" s="57"/>
      <c r="P1843" s="57"/>
    </row>
    <row r="1844" spans="1:16" ht="15.75" outlineLevel="1" x14ac:dyDescent="0.25">
      <c r="A1844" s="147"/>
      <c r="B1844" s="135"/>
      <c r="C1844" s="135" t="s">
        <v>51</v>
      </c>
      <c r="D1844" s="86" t="s">
        <v>6</v>
      </c>
      <c r="E1844" s="93">
        <f>SUM(E1845:E1848)</f>
        <v>0</v>
      </c>
      <c r="F1844" s="93">
        <f>SUM(F1845:F1848)</f>
        <v>0</v>
      </c>
      <c r="G1844" s="93">
        <f>SUM(G1845:G1848)</f>
        <v>0</v>
      </c>
      <c r="H1844" s="93">
        <f>SUM(H1845:H1848)</f>
        <v>0</v>
      </c>
      <c r="I1844" s="93">
        <f>SUM(I1845:I1848)</f>
        <v>0</v>
      </c>
      <c r="J1844" s="92">
        <f t="shared" si="439"/>
        <v>0</v>
      </c>
      <c r="K1844" s="57"/>
      <c r="L1844" s="57"/>
      <c r="M1844" s="57"/>
      <c r="N1844" s="57"/>
      <c r="O1844" s="57"/>
      <c r="P1844" s="57"/>
    </row>
    <row r="1845" spans="1:16" ht="15.75" outlineLevel="1" x14ac:dyDescent="0.25">
      <c r="A1845" s="147"/>
      <c r="B1845" s="135"/>
      <c r="C1845" s="135"/>
      <c r="D1845" s="86" t="s">
        <v>180</v>
      </c>
      <c r="E1845" s="92">
        <f t="shared" ref="E1845:I1848" si="444">E1835+E1840</f>
        <v>0</v>
      </c>
      <c r="F1845" s="92">
        <f t="shared" si="444"/>
        <v>0</v>
      </c>
      <c r="G1845" s="92">
        <f t="shared" si="444"/>
        <v>0</v>
      </c>
      <c r="H1845" s="92">
        <f t="shared" si="444"/>
        <v>0</v>
      </c>
      <c r="I1845" s="92">
        <f t="shared" si="444"/>
        <v>0</v>
      </c>
      <c r="J1845" s="92">
        <f t="shared" si="439"/>
        <v>0</v>
      </c>
      <c r="K1845" s="57"/>
      <c r="L1845" s="57"/>
      <c r="M1845" s="57"/>
      <c r="N1845" s="57"/>
      <c r="O1845" s="57"/>
      <c r="P1845" s="57"/>
    </row>
    <row r="1846" spans="1:16" ht="15.75" outlineLevel="1" x14ac:dyDescent="0.25">
      <c r="A1846" s="147"/>
      <c r="B1846" s="135"/>
      <c r="C1846" s="135"/>
      <c r="D1846" s="86" t="s">
        <v>7</v>
      </c>
      <c r="E1846" s="92">
        <f t="shared" si="444"/>
        <v>0</v>
      </c>
      <c r="F1846" s="92">
        <f t="shared" si="444"/>
        <v>0</v>
      </c>
      <c r="G1846" s="92">
        <f t="shared" si="444"/>
        <v>0</v>
      </c>
      <c r="H1846" s="92">
        <f t="shared" si="444"/>
        <v>0</v>
      </c>
      <c r="I1846" s="92">
        <f t="shared" si="444"/>
        <v>0</v>
      </c>
      <c r="J1846" s="92">
        <f t="shared" ref="J1846:J1909" si="445">E1846+F1846+G1846+H1846+I1846</f>
        <v>0</v>
      </c>
      <c r="K1846" s="57"/>
      <c r="L1846" s="57"/>
      <c r="M1846" s="57"/>
      <c r="N1846" s="57"/>
      <c r="O1846" s="57"/>
      <c r="P1846" s="57"/>
    </row>
    <row r="1847" spans="1:16" ht="15.75" outlineLevel="1" x14ac:dyDescent="0.25">
      <c r="A1847" s="147"/>
      <c r="B1847" s="135"/>
      <c r="C1847" s="135"/>
      <c r="D1847" s="86" t="s">
        <v>8</v>
      </c>
      <c r="E1847" s="92">
        <f t="shared" si="444"/>
        <v>0</v>
      </c>
      <c r="F1847" s="92">
        <f t="shared" si="444"/>
        <v>0</v>
      </c>
      <c r="G1847" s="92">
        <f t="shared" si="444"/>
        <v>0</v>
      </c>
      <c r="H1847" s="92">
        <f t="shared" si="444"/>
        <v>0</v>
      </c>
      <c r="I1847" s="92">
        <f t="shared" si="444"/>
        <v>0</v>
      </c>
      <c r="J1847" s="92">
        <f t="shared" si="445"/>
        <v>0</v>
      </c>
      <c r="K1847" s="57"/>
      <c r="L1847" s="57"/>
      <c r="M1847" s="57"/>
      <c r="N1847" s="57"/>
      <c r="O1847" s="57"/>
      <c r="P1847" s="57"/>
    </row>
    <row r="1848" spans="1:16" ht="15.75" outlineLevel="1" x14ac:dyDescent="0.25">
      <c r="A1848" s="147"/>
      <c r="B1848" s="135"/>
      <c r="C1848" s="135"/>
      <c r="D1848" s="86" t="s">
        <v>9</v>
      </c>
      <c r="E1848" s="92">
        <f t="shared" si="444"/>
        <v>0</v>
      </c>
      <c r="F1848" s="92">
        <f t="shared" si="444"/>
        <v>0</v>
      </c>
      <c r="G1848" s="92">
        <f t="shared" si="444"/>
        <v>0</v>
      </c>
      <c r="H1848" s="92">
        <f t="shared" si="444"/>
        <v>0</v>
      </c>
      <c r="I1848" s="92">
        <f t="shared" si="444"/>
        <v>0</v>
      </c>
      <c r="J1848" s="92">
        <f t="shared" si="445"/>
        <v>0</v>
      </c>
      <c r="K1848" s="57"/>
      <c r="L1848" s="57"/>
      <c r="M1848" s="57"/>
      <c r="N1848" s="57"/>
      <c r="O1848" s="57"/>
      <c r="P1848" s="57"/>
    </row>
    <row r="1849" spans="1:16" ht="15.75" customHeight="1" outlineLevel="1" x14ac:dyDescent="0.25">
      <c r="A1849" s="147" t="s">
        <v>147</v>
      </c>
      <c r="B1849" s="135" t="s">
        <v>93</v>
      </c>
      <c r="C1849" s="135" t="s">
        <v>161</v>
      </c>
      <c r="D1849" s="86" t="s">
        <v>6</v>
      </c>
      <c r="E1849" s="93">
        <f>SUM(E1850:E1853)</f>
        <v>0</v>
      </c>
      <c r="F1849" s="93">
        <f>SUM(F1850:F1853)</f>
        <v>0</v>
      </c>
      <c r="G1849" s="93">
        <f>SUM(G1850:G1853)</f>
        <v>0</v>
      </c>
      <c r="H1849" s="93">
        <f>SUM(H1850:H1853)</f>
        <v>0</v>
      </c>
      <c r="I1849" s="93">
        <f>SUM(I1850:I1853)</f>
        <v>0</v>
      </c>
      <c r="J1849" s="92">
        <f t="shared" si="445"/>
        <v>0</v>
      </c>
      <c r="K1849" s="57"/>
      <c r="L1849" s="57"/>
      <c r="M1849" s="57"/>
      <c r="N1849" s="57"/>
      <c r="O1849" s="57"/>
      <c r="P1849" s="57"/>
    </row>
    <row r="1850" spans="1:16" ht="15.75" outlineLevel="1" x14ac:dyDescent="0.25">
      <c r="A1850" s="147"/>
      <c r="B1850" s="135"/>
      <c r="C1850" s="135"/>
      <c r="D1850" s="86" t="s">
        <v>180</v>
      </c>
      <c r="E1850" s="94">
        <v>0</v>
      </c>
      <c r="F1850" s="94">
        <v>0</v>
      </c>
      <c r="G1850" s="94">
        <v>0</v>
      </c>
      <c r="H1850" s="94">
        <v>0</v>
      </c>
      <c r="I1850" s="94">
        <v>0</v>
      </c>
      <c r="J1850" s="92">
        <f t="shared" si="445"/>
        <v>0</v>
      </c>
      <c r="K1850" s="57"/>
      <c r="L1850" s="57"/>
      <c r="M1850" s="57"/>
      <c r="N1850" s="57"/>
      <c r="O1850" s="57"/>
      <c r="P1850" s="57"/>
    </row>
    <row r="1851" spans="1:16" ht="15.75" outlineLevel="1" x14ac:dyDescent="0.25">
      <c r="A1851" s="147"/>
      <c r="B1851" s="135"/>
      <c r="C1851" s="135"/>
      <c r="D1851" s="86" t="s">
        <v>7</v>
      </c>
      <c r="E1851" s="94">
        <v>0</v>
      </c>
      <c r="F1851" s="94">
        <v>0</v>
      </c>
      <c r="G1851" s="94">
        <v>0</v>
      </c>
      <c r="H1851" s="94">
        <v>0</v>
      </c>
      <c r="I1851" s="94">
        <v>0</v>
      </c>
      <c r="J1851" s="92">
        <f t="shared" si="445"/>
        <v>0</v>
      </c>
      <c r="K1851" s="57"/>
      <c r="L1851" s="57"/>
      <c r="M1851" s="57"/>
      <c r="N1851" s="57"/>
      <c r="O1851" s="57"/>
      <c r="P1851" s="57"/>
    </row>
    <row r="1852" spans="1:16" ht="15.75" outlineLevel="1" x14ac:dyDescent="0.25">
      <c r="A1852" s="147"/>
      <c r="B1852" s="135"/>
      <c r="C1852" s="135"/>
      <c r="D1852" s="86" t="s">
        <v>8</v>
      </c>
      <c r="E1852" s="94">
        <v>0</v>
      </c>
      <c r="F1852" s="94">
        <v>0</v>
      </c>
      <c r="G1852" s="94">
        <v>0</v>
      </c>
      <c r="H1852" s="94">
        <v>0</v>
      </c>
      <c r="I1852" s="94">
        <v>0</v>
      </c>
      <c r="J1852" s="92">
        <f t="shared" si="445"/>
        <v>0</v>
      </c>
      <c r="K1852" s="57"/>
      <c r="L1852" s="57"/>
      <c r="M1852" s="57"/>
      <c r="N1852" s="57"/>
      <c r="O1852" s="57"/>
      <c r="P1852" s="57"/>
    </row>
    <row r="1853" spans="1:16" ht="15.75" outlineLevel="1" x14ac:dyDescent="0.25">
      <c r="A1853" s="147"/>
      <c r="B1853" s="135"/>
      <c r="C1853" s="135"/>
      <c r="D1853" s="86" t="s">
        <v>9</v>
      </c>
      <c r="E1853" s="94">
        <v>0</v>
      </c>
      <c r="F1853" s="94">
        <v>0</v>
      </c>
      <c r="G1853" s="94">
        <v>0</v>
      </c>
      <c r="H1853" s="94">
        <v>0</v>
      </c>
      <c r="I1853" s="94">
        <v>0</v>
      </c>
      <c r="J1853" s="92">
        <f t="shared" si="445"/>
        <v>0</v>
      </c>
      <c r="K1853" s="57"/>
      <c r="L1853" s="57"/>
      <c r="M1853" s="57"/>
      <c r="N1853" s="57"/>
      <c r="O1853" s="57"/>
      <c r="P1853" s="57"/>
    </row>
    <row r="1854" spans="1:16" ht="15.75" outlineLevel="1" x14ac:dyDescent="0.25">
      <c r="A1854" s="147"/>
      <c r="B1854" s="135"/>
      <c r="C1854" s="135" t="s">
        <v>218</v>
      </c>
      <c r="D1854" s="86" t="s">
        <v>6</v>
      </c>
      <c r="E1854" s="93">
        <f>SUM(E1855:E1858)</f>
        <v>0</v>
      </c>
      <c r="F1854" s="93">
        <f>SUM(F1855:F1858)</f>
        <v>0</v>
      </c>
      <c r="G1854" s="93">
        <f>SUM(G1855:G1858)</f>
        <v>0</v>
      </c>
      <c r="H1854" s="93">
        <f>SUM(H1855:H1858)</f>
        <v>0</v>
      </c>
      <c r="I1854" s="93">
        <f>SUM(I1855:I1858)</f>
        <v>0</v>
      </c>
      <c r="J1854" s="92">
        <f t="shared" si="445"/>
        <v>0</v>
      </c>
      <c r="K1854" s="57"/>
      <c r="L1854" s="57"/>
      <c r="M1854" s="57"/>
      <c r="N1854" s="57"/>
      <c r="O1854" s="57"/>
      <c r="P1854" s="57"/>
    </row>
    <row r="1855" spans="1:16" ht="15.75" outlineLevel="1" x14ac:dyDescent="0.25">
      <c r="A1855" s="147"/>
      <c r="B1855" s="135"/>
      <c r="C1855" s="135"/>
      <c r="D1855" s="86" t="s">
        <v>180</v>
      </c>
      <c r="E1855" s="92">
        <v>0</v>
      </c>
      <c r="F1855" s="92">
        <v>0</v>
      </c>
      <c r="G1855" s="92">
        <v>0</v>
      </c>
      <c r="H1855" s="92">
        <v>0</v>
      </c>
      <c r="I1855" s="92">
        <v>0</v>
      </c>
      <c r="J1855" s="92">
        <f t="shared" si="445"/>
        <v>0</v>
      </c>
      <c r="K1855" s="57"/>
      <c r="L1855" s="57"/>
      <c r="M1855" s="57"/>
      <c r="N1855" s="57"/>
      <c r="O1855" s="57"/>
      <c r="P1855" s="57"/>
    </row>
    <row r="1856" spans="1:16" ht="15.75" outlineLevel="1" x14ac:dyDescent="0.25">
      <c r="A1856" s="147"/>
      <c r="B1856" s="135"/>
      <c r="C1856" s="135"/>
      <c r="D1856" s="86" t="s">
        <v>7</v>
      </c>
      <c r="E1856" s="92">
        <v>0</v>
      </c>
      <c r="F1856" s="92">
        <v>0</v>
      </c>
      <c r="G1856" s="92">
        <v>0</v>
      </c>
      <c r="H1856" s="92">
        <v>0</v>
      </c>
      <c r="I1856" s="92">
        <v>0</v>
      </c>
      <c r="J1856" s="92">
        <f t="shared" si="445"/>
        <v>0</v>
      </c>
      <c r="K1856" s="57"/>
      <c r="L1856" s="57"/>
      <c r="M1856" s="57"/>
      <c r="N1856" s="57"/>
      <c r="O1856" s="57"/>
      <c r="P1856" s="57"/>
    </row>
    <row r="1857" spans="1:16" ht="15.75" outlineLevel="1" x14ac:dyDescent="0.25">
      <c r="A1857" s="147"/>
      <c r="B1857" s="135"/>
      <c r="C1857" s="135"/>
      <c r="D1857" s="86" t="s">
        <v>8</v>
      </c>
      <c r="E1857" s="92">
        <v>0</v>
      </c>
      <c r="F1857" s="92">
        <v>0</v>
      </c>
      <c r="G1857" s="92">
        <v>0</v>
      </c>
      <c r="H1857" s="92">
        <v>0</v>
      </c>
      <c r="I1857" s="92">
        <v>0</v>
      </c>
      <c r="J1857" s="92">
        <f t="shared" si="445"/>
        <v>0</v>
      </c>
      <c r="K1857" s="57"/>
      <c r="L1857" s="57"/>
      <c r="M1857" s="57"/>
      <c r="N1857" s="57"/>
      <c r="O1857" s="57"/>
      <c r="P1857" s="57"/>
    </row>
    <row r="1858" spans="1:16" ht="15.75" outlineLevel="1" x14ac:dyDescent="0.25">
      <c r="A1858" s="147"/>
      <c r="B1858" s="135"/>
      <c r="C1858" s="135"/>
      <c r="D1858" s="86" t="s">
        <v>9</v>
      </c>
      <c r="E1858" s="92">
        <v>0</v>
      </c>
      <c r="F1858" s="92">
        <v>0</v>
      </c>
      <c r="G1858" s="92">
        <v>0</v>
      </c>
      <c r="H1858" s="92">
        <v>0</v>
      </c>
      <c r="I1858" s="92">
        <v>0</v>
      </c>
      <c r="J1858" s="92">
        <f t="shared" si="445"/>
        <v>0</v>
      </c>
      <c r="K1858" s="57"/>
      <c r="L1858" s="57"/>
      <c r="M1858" s="57"/>
      <c r="N1858" s="57"/>
      <c r="O1858" s="57"/>
      <c r="P1858" s="57"/>
    </row>
    <row r="1859" spans="1:16" ht="15.75" outlineLevel="1" x14ac:dyDescent="0.25">
      <c r="A1859" s="147"/>
      <c r="B1859" s="135"/>
      <c r="C1859" s="135" t="s">
        <v>51</v>
      </c>
      <c r="D1859" s="86" t="s">
        <v>6</v>
      </c>
      <c r="E1859" s="93">
        <f>SUM(E1860:E1863)</f>
        <v>0</v>
      </c>
      <c r="F1859" s="93">
        <f>SUM(F1860:F1863)</f>
        <v>0</v>
      </c>
      <c r="G1859" s="93">
        <f>SUM(G1860:G1863)</f>
        <v>0</v>
      </c>
      <c r="H1859" s="93">
        <f>SUM(H1860:H1863)</f>
        <v>0</v>
      </c>
      <c r="I1859" s="93">
        <f>SUM(I1860:I1863)</f>
        <v>0</v>
      </c>
      <c r="J1859" s="92">
        <f t="shared" si="445"/>
        <v>0</v>
      </c>
      <c r="K1859" s="57"/>
      <c r="L1859" s="57"/>
      <c r="M1859" s="57"/>
      <c r="N1859" s="57"/>
      <c r="O1859" s="57"/>
      <c r="P1859" s="57"/>
    </row>
    <row r="1860" spans="1:16" ht="15.75" outlineLevel="1" x14ac:dyDescent="0.25">
      <c r="A1860" s="147"/>
      <c r="B1860" s="135"/>
      <c r="C1860" s="135"/>
      <c r="D1860" s="86" t="s">
        <v>180</v>
      </c>
      <c r="E1860" s="92">
        <f t="shared" ref="E1860:I1863" si="446">E1850+E1855</f>
        <v>0</v>
      </c>
      <c r="F1860" s="92">
        <f t="shared" si="446"/>
        <v>0</v>
      </c>
      <c r="G1860" s="92">
        <f t="shared" si="446"/>
        <v>0</v>
      </c>
      <c r="H1860" s="92">
        <f t="shared" si="446"/>
        <v>0</v>
      </c>
      <c r="I1860" s="92">
        <f t="shared" si="446"/>
        <v>0</v>
      </c>
      <c r="J1860" s="92">
        <f t="shared" si="445"/>
        <v>0</v>
      </c>
      <c r="K1860" s="57"/>
      <c r="L1860" s="57"/>
      <c r="M1860" s="57"/>
      <c r="N1860" s="57"/>
      <c r="O1860" s="57"/>
      <c r="P1860" s="57"/>
    </row>
    <row r="1861" spans="1:16" ht="15.75" outlineLevel="1" x14ac:dyDescent="0.25">
      <c r="A1861" s="147"/>
      <c r="B1861" s="135"/>
      <c r="C1861" s="135"/>
      <c r="D1861" s="86" t="s">
        <v>7</v>
      </c>
      <c r="E1861" s="92">
        <f t="shared" si="446"/>
        <v>0</v>
      </c>
      <c r="F1861" s="92">
        <f t="shared" si="446"/>
        <v>0</v>
      </c>
      <c r="G1861" s="92">
        <f t="shared" si="446"/>
        <v>0</v>
      </c>
      <c r="H1861" s="92">
        <f t="shared" si="446"/>
        <v>0</v>
      </c>
      <c r="I1861" s="92">
        <f t="shared" si="446"/>
        <v>0</v>
      </c>
      <c r="J1861" s="92">
        <f t="shared" si="445"/>
        <v>0</v>
      </c>
      <c r="K1861" s="57"/>
      <c r="L1861" s="57"/>
      <c r="M1861" s="57"/>
      <c r="N1861" s="57"/>
      <c r="O1861" s="57"/>
      <c r="P1861" s="57"/>
    </row>
    <row r="1862" spans="1:16" ht="15.75" outlineLevel="1" x14ac:dyDescent="0.25">
      <c r="A1862" s="147"/>
      <c r="B1862" s="135"/>
      <c r="C1862" s="135"/>
      <c r="D1862" s="86" t="s">
        <v>8</v>
      </c>
      <c r="E1862" s="92">
        <f t="shared" si="446"/>
        <v>0</v>
      </c>
      <c r="F1862" s="92">
        <f t="shared" si="446"/>
        <v>0</v>
      </c>
      <c r="G1862" s="92">
        <f t="shared" si="446"/>
        <v>0</v>
      </c>
      <c r="H1862" s="92">
        <f t="shared" si="446"/>
        <v>0</v>
      </c>
      <c r="I1862" s="92">
        <f t="shared" si="446"/>
        <v>0</v>
      </c>
      <c r="J1862" s="92">
        <f t="shared" si="445"/>
        <v>0</v>
      </c>
      <c r="K1862" s="57"/>
      <c r="L1862" s="57"/>
      <c r="M1862" s="57"/>
      <c r="N1862" s="57"/>
      <c r="O1862" s="57"/>
      <c r="P1862" s="57"/>
    </row>
    <row r="1863" spans="1:16" ht="15.75" outlineLevel="1" x14ac:dyDescent="0.25">
      <c r="A1863" s="147"/>
      <c r="B1863" s="135"/>
      <c r="C1863" s="135"/>
      <c r="D1863" s="86" t="s">
        <v>9</v>
      </c>
      <c r="E1863" s="92">
        <f t="shared" si="446"/>
        <v>0</v>
      </c>
      <c r="F1863" s="92">
        <f t="shared" si="446"/>
        <v>0</v>
      </c>
      <c r="G1863" s="92">
        <f t="shared" si="446"/>
        <v>0</v>
      </c>
      <c r="H1863" s="92">
        <f t="shared" si="446"/>
        <v>0</v>
      </c>
      <c r="I1863" s="92">
        <f t="shared" si="446"/>
        <v>0</v>
      </c>
      <c r="J1863" s="92">
        <f t="shared" si="445"/>
        <v>0</v>
      </c>
      <c r="K1863" s="57"/>
      <c r="L1863" s="57"/>
      <c r="M1863" s="57"/>
      <c r="N1863" s="57"/>
      <c r="O1863" s="57"/>
      <c r="P1863" s="57"/>
    </row>
    <row r="1864" spans="1:16" ht="15.75" customHeight="1" outlineLevel="1" x14ac:dyDescent="0.25">
      <c r="A1864" s="147" t="s">
        <v>148</v>
      </c>
      <c r="B1864" s="146" t="s">
        <v>94</v>
      </c>
      <c r="C1864" s="135" t="s">
        <v>161</v>
      </c>
      <c r="D1864" s="86" t="s">
        <v>6</v>
      </c>
      <c r="E1864" s="93">
        <f>SUM(E1865:E1868)</f>
        <v>0</v>
      </c>
      <c r="F1864" s="93">
        <f>SUM(F1865:F1868)</f>
        <v>0</v>
      </c>
      <c r="G1864" s="93">
        <f>SUM(G1865:G1868)</f>
        <v>0</v>
      </c>
      <c r="H1864" s="93">
        <f>SUM(H1865:H1868)</f>
        <v>0</v>
      </c>
      <c r="I1864" s="93">
        <f>SUM(I1865:I1868)</f>
        <v>0</v>
      </c>
      <c r="J1864" s="92">
        <f t="shared" si="445"/>
        <v>0</v>
      </c>
      <c r="K1864" s="57"/>
      <c r="L1864" s="57"/>
      <c r="M1864" s="57"/>
      <c r="N1864" s="57"/>
      <c r="O1864" s="57"/>
      <c r="P1864" s="57"/>
    </row>
    <row r="1865" spans="1:16" ht="15.75" outlineLevel="1" x14ac:dyDescent="0.25">
      <c r="A1865" s="147"/>
      <c r="B1865" s="146"/>
      <c r="C1865" s="135"/>
      <c r="D1865" s="86" t="s">
        <v>180</v>
      </c>
      <c r="E1865" s="94">
        <v>0</v>
      </c>
      <c r="F1865" s="94">
        <v>0</v>
      </c>
      <c r="G1865" s="94">
        <v>0</v>
      </c>
      <c r="H1865" s="94">
        <v>0</v>
      </c>
      <c r="I1865" s="94">
        <v>0</v>
      </c>
      <c r="J1865" s="92">
        <f t="shared" si="445"/>
        <v>0</v>
      </c>
      <c r="K1865" s="57"/>
      <c r="L1865" s="57"/>
      <c r="M1865" s="57"/>
      <c r="N1865" s="57"/>
      <c r="O1865" s="57"/>
      <c r="P1865" s="57"/>
    </row>
    <row r="1866" spans="1:16" ht="15.75" outlineLevel="1" x14ac:dyDescent="0.25">
      <c r="A1866" s="147"/>
      <c r="B1866" s="146"/>
      <c r="C1866" s="135"/>
      <c r="D1866" s="86" t="s">
        <v>7</v>
      </c>
      <c r="E1866" s="94">
        <v>0</v>
      </c>
      <c r="F1866" s="94">
        <v>0</v>
      </c>
      <c r="G1866" s="94">
        <v>0</v>
      </c>
      <c r="H1866" s="94">
        <v>0</v>
      </c>
      <c r="I1866" s="94">
        <v>0</v>
      </c>
      <c r="J1866" s="92">
        <f t="shared" si="445"/>
        <v>0</v>
      </c>
      <c r="K1866" s="57"/>
      <c r="L1866" s="57"/>
      <c r="M1866" s="57"/>
      <c r="N1866" s="57"/>
      <c r="O1866" s="57"/>
      <c r="P1866" s="57"/>
    </row>
    <row r="1867" spans="1:16" ht="15.75" outlineLevel="1" x14ac:dyDescent="0.25">
      <c r="A1867" s="147"/>
      <c r="B1867" s="146"/>
      <c r="C1867" s="135"/>
      <c r="D1867" s="86" t="s">
        <v>8</v>
      </c>
      <c r="E1867" s="94">
        <v>0</v>
      </c>
      <c r="F1867" s="94">
        <v>0</v>
      </c>
      <c r="G1867" s="94">
        <v>0</v>
      </c>
      <c r="H1867" s="94">
        <v>0</v>
      </c>
      <c r="I1867" s="94">
        <v>0</v>
      </c>
      <c r="J1867" s="92">
        <f t="shared" si="445"/>
        <v>0</v>
      </c>
      <c r="K1867" s="57"/>
      <c r="L1867" s="57"/>
      <c r="M1867" s="57"/>
      <c r="N1867" s="57"/>
      <c r="O1867" s="57"/>
      <c r="P1867" s="57"/>
    </row>
    <row r="1868" spans="1:16" ht="15.75" outlineLevel="1" x14ac:dyDescent="0.25">
      <c r="A1868" s="147"/>
      <c r="B1868" s="146"/>
      <c r="C1868" s="135"/>
      <c r="D1868" s="86" t="s">
        <v>9</v>
      </c>
      <c r="E1868" s="94">
        <v>0</v>
      </c>
      <c r="F1868" s="94">
        <v>0</v>
      </c>
      <c r="G1868" s="94">
        <v>0</v>
      </c>
      <c r="H1868" s="94">
        <v>0</v>
      </c>
      <c r="I1868" s="94">
        <v>0</v>
      </c>
      <c r="J1868" s="92">
        <f t="shared" si="445"/>
        <v>0</v>
      </c>
      <c r="K1868" s="57"/>
      <c r="L1868" s="57"/>
      <c r="M1868" s="57"/>
      <c r="N1868" s="57"/>
      <c r="O1868" s="57"/>
      <c r="P1868" s="57"/>
    </row>
    <row r="1869" spans="1:16" ht="15.75" outlineLevel="1" x14ac:dyDescent="0.25">
      <c r="A1869" s="147"/>
      <c r="B1869" s="146"/>
      <c r="C1869" s="135" t="s">
        <v>216</v>
      </c>
      <c r="D1869" s="86" t="s">
        <v>6</v>
      </c>
      <c r="E1869" s="93">
        <f>SUM(E1870:E1873)</f>
        <v>0</v>
      </c>
      <c r="F1869" s="93">
        <f>SUM(F1870:F1873)</f>
        <v>0</v>
      </c>
      <c r="G1869" s="93">
        <f>SUM(G1870:G1873)</f>
        <v>0</v>
      </c>
      <c r="H1869" s="93">
        <f>SUM(H1870:H1873)</f>
        <v>0</v>
      </c>
      <c r="I1869" s="93">
        <f>SUM(I1870:I1873)</f>
        <v>0</v>
      </c>
      <c r="J1869" s="92">
        <f t="shared" si="445"/>
        <v>0</v>
      </c>
      <c r="K1869" s="57"/>
      <c r="L1869" s="57"/>
      <c r="M1869" s="57"/>
      <c r="N1869" s="57"/>
      <c r="O1869" s="57"/>
      <c r="P1869" s="57"/>
    </row>
    <row r="1870" spans="1:16" ht="15.75" outlineLevel="1" x14ac:dyDescent="0.25">
      <c r="A1870" s="147"/>
      <c r="B1870" s="146"/>
      <c r="C1870" s="135"/>
      <c r="D1870" s="86" t="s">
        <v>180</v>
      </c>
      <c r="E1870" s="92">
        <v>0</v>
      </c>
      <c r="F1870" s="92">
        <v>0</v>
      </c>
      <c r="G1870" s="92">
        <v>0</v>
      </c>
      <c r="H1870" s="92">
        <v>0</v>
      </c>
      <c r="I1870" s="92">
        <v>0</v>
      </c>
      <c r="J1870" s="92">
        <f t="shared" si="445"/>
        <v>0</v>
      </c>
      <c r="K1870" s="57"/>
      <c r="L1870" s="57"/>
      <c r="M1870" s="57"/>
      <c r="N1870" s="57"/>
      <c r="O1870" s="57"/>
      <c r="P1870" s="57"/>
    </row>
    <row r="1871" spans="1:16" ht="15.75" outlineLevel="1" x14ac:dyDescent="0.25">
      <c r="A1871" s="147"/>
      <c r="B1871" s="146"/>
      <c r="C1871" s="135"/>
      <c r="D1871" s="86" t="s">
        <v>7</v>
      </c>
      <c r="E1871" s="92">
        <v>0</v>
      </c>
      <c r="F1871" s="92">
        <v>0</v>
      </c>
      <c r="G1871" s="92">
        <v>0</v>
      </c>
      <c r="H1871" s="92">
        <v>0</v>
      </c>
      <c r="I1871" s="92">
        <v>0</v>
      </c>
      <c r="J1871" s="92">
        <f t="shared" si="445"/>
        <v>0</v>
      </c>
      <c r="K1871" s="57"/>
      <c r="L1871" s="57"/>
      <c r="M1871" s="57"/>
      <c r="N1871" s="57"/>
      <c r="O1871" s="57"/>
      <c r="P1871" s="57"/>
    </row>
    <row r="1872" spans="1:16" ht="15.75" outlineLevel="1" x14ac:dyDescent="0.25">
      <c r="A1872" s="147"/>
      <c r="B1872" s="146"/>
      <c r="C1872" s="135"/>
      <c r="D1872" s="86" t="s">
        <v>8</v>
      </c>
      <c r="E1872" s="92">
        <v>0</v>
      </c>
      <c r="F1872" s="92">
        <v>0</v>
      </c>
      <c r="G1872" s="92">
        <v>0</v>
      </c>
      <c r="H1872" s="92">
        <v>0</v>
      </c>
      <c r="I1872" s="92">
        <v>0</v>
      </c>
      <c r="J1872" s="92">
        <f t="shared" si="445"/>
        <v>0</v>
      </c>
      <c r="K1872" s="57"/>
      <c r="L1872" s="57"/>
      <c r="M1872" s="57"/>
      <c r="N1872" s="57"/>
      <c r="O1872" s="57"/>
      <c r="P1872" s="57"/>
    </row>
    <row r="1873" spans="1:16" ht="15.75" outlineLevel="1" x14ac:dyDescent="0.25">
      <c r="A1873" s="147"/>
      <c r="B1873" s="146"/>
      <c r="C1873" s="135"/>
      <c r="D1873" s="86" t="s">
        <v>9</v>
      </c>
      <c r="E1873" s="92">
        <v>0</v>
      </c>
      <c r="F1873" s="92">
        <v>0</v>
      </c>
      <c r="G1873" s="92">
        <v>0</v>
      </c>
      <c r="H1873" s="92">
        <v>0</v>
      </c>
      <c r="I1873" s="92">
        <v>0</v>
      </c>
      <c r="J1873" s="92">
        <f t="shared" si="445"/>
        <v>0</v>
      </c>
      <c r="K1873" s="57"/>
      <c r="L1873" s="57"/>
      <c r="M1873" s="57"/>
      <c r="N1873" s="57"/>
      <c r="O1873" s="57"/>
      <c r="P1873" s="57"/>
    </row>
    <row r="1874" spans="1:16" ht="15.75" outlineLevel="1" x14ac:dyDescent="0.25">
      <c r="A1874" s="147"/>
      <c r="B1874" s="146"/>
      <c r="C1874" s="135" t="s">
        <v>51</v>
      </c>
      <c r="D1874" s="86" t="s">
        <v>6</v>
      </c>
      <c r="E1874" s="93">
        <f>SUM(E1875:E1878)</f>
        <v>0</v>
      </c>
      <c r="F1874" s="93">
        <f>SUM(F1875:F1878)</f>
        <v>0</v>
      </c>
      <c r="G1874" s="93">
        <f>SUM(G1875:G1878)</f>
        <v>0</v>
      </c>
      <c r="H1874" s="93">
        <f>SUM(H1875:H1878)</f>
        <v>0</v>
      </c>
      <c r="I1874" s="93">
        <f>SUM(I1875:I1878)</f>
        <v>0</v>
      </c>
      <c r="J1874" s="92">
        <f t="shared" si="445"/>
        <v>0</v>
      </c>
      <c r="K1874" s="57"/>
      <c r="L1874" s="57"/>
      <c r="M1874" s="57"/>
      <c r="N1874" s="57"/>
      <c r="O1874" s="57"/>
      <c r="P1874" s="57"/>
    </row>
    <row r="1875" spans="1:16" ht="15.75" outlineLevel="1" x14ac:dyDescent="0.25">
      <c r="A1875" s="147"/>
      <c r="B1875" s="146"/>
      <c r="C1875" s="135"/>
      <c r="D1875" s="86" t="s">
        <v>180</v>
      </c>
      <c r="E1875" s="92">
        <f t="shared" ref="E1875:I1878" si="447">E1865+E1870</f>
        <v>0</v>
      </c>
      <c r="F1875" s="92">
        <f t="shared" si="447"/>
        <v>0</v>
      </c>
      <c r="G1875" s="92">
        <f t="shared" si="447"/>
        <v>0</v>
      </c>
      <c r="H1875" s="92">
        <f t="shared" si="447"/>
        <v>0</v>
      </c>
      <c r="I1875" s="92">
        <f t="shared" si="447"/>
        <v>0</v>
      </c>
      <c r="J1875" s="92">
        <f t="shared" si="445"/>
        <v>0</v>
      </c>
      <c r="K1875" s="57"/>
      <c r="L1875" s="57"/>
      <c r="M1875" s="57"/>
      <c r="N1875" s="57"/>
      <c r="O1875" s="57"/>
      <c r="P1875" s="57"/>
    </row>
    <row r="1876" spans="1:16" ht="15.75" outlineLevel="1" x14ac:dyDescent="0.25">
      <c r="A1876" s="147"/>
      <c r="B1876" s="146"/>
      <c r="C1876" s="135"/>
      <c r="D1876" s="86" t="s">
        <v>7</v>
      </c>
      <c r="E1876" s="92">
        <f t="shared" si="447"/>
        <v>0</v>
      </c>
      <c r="F1876" s="92">
        <f t="shared" si="447"/>
        <v>0</v>
      </c>
      <c r="G1876" s="92">
        <f t="shared" si="447"/>
        <v>0</v>
      </c>
      <c r="H1876" s="92">
        <f t="shared" si="447"/>
        <v>0</v>
      </c>
      <c r="I1876" s="92">
        <f t="shared" si="447"/>
        <v>0</v>
      </c>
      <c r="J1876" s="92">
        <f t="shared" si="445"/>
        <v>0</v>
      </c>
      <c r="K1876" s="57"/>
      <c r="L1876" s="57"/>
      <c r="M1876" s="57"/>
      <c r="N1876" s="57"/>
      <c r="O1876" s="57"/>
      <c r="P1876" s="57"/>
    </row>
    <row r="1877" spans="1:16" ht="15.75" outlineLevel="1" x14ac:dyDescent="0.25">
      <c r="A1877" s="147"/>
      <c r="B1877" s="146"/>
      <c r="C1877" s="135"/>
      <c r="D1877" s="86" t="s">
        <v>8</v>
      </c>
      <c r="E1877" s="92">
        <f t="shared" si="447"/>
        <v>0</v>
      </c>
      <c r="F1877" s="92">
        <f t="shared" si="447"/>
        <v>0</v>
      </c>
      <c r="G1877" s="92">
        <f t="shared" si="447"/>
        <v>0</v>
      </c>
      <c r="H1877" s="92">
        <f t="shared" si="447"/>
        <v>0</v>
      </c>
      <c r="I1877" s="92">
        <f t="shared" si="447"/>
        <v>0</v>
      </c>
      <c r="J1877" s="92">
        <f t="shared" si="445"/>
        <v>0</v>
      </c>
      <c r="K1877" s="57"/>
      <c r="L1877" s="57"/>
      <c r="M1877" s="57"/>
      <c r="N1877" s="57"/>
      <c r="O1877" s="57"/>
      <c r="P1877" s="57"/>
    </row>
    <row r="1878" spans="1:16" ht="15.75" outlineLevel="1" x14ac:dyDescent="0.25">
      <c r="A1878" s="147"/>
      <c r="B1878" s="146"/>
      <c r="C1878" s="135"/>
      <c r="D1878" s="86" t="s">
        <v>9</v>
      </c>
      <c r="E1878" s="92">
        <f t="shared" si="447"/>
        <v>0</v>
      </c>
      <c r="F1878" s="92">
        <f t="shared" si="447"/>
        <v>0</v>
      </c>
      <c r="G1878" s="92">
        <f t="shared" si="447"/>
        <v>0</v>
      </c>
      <c r="H1878" s="92">
        <f t="shared" si="447"/>
        <v>0</v>
      </c>
      <c r="I1878" s="92">
        <f t="shared" si="447"/>
        <v>0</v>
      </c>
      <c r="J1878" s="92">
        <f t="shared" si="445"/>
        <v>0</v>
      </c>
      <c r="K1878" s="57"/>
      <c r="L1878" s="57"/>
      <c r="M1878" s="57"/>
      <c r="N1878" s="57"/>
      <c r="O1878" s="57"/>
      <c r="P1878" s="57"/>
    </row>
    <row r="1879" spans="1:16" ht="15.75" customHeight="1" outlineLevel="1" x14ac:dyDescent="0.25">
      <c r="A1879" s="147" t="s">
        <v>149</v>
      </c>
      <c r="B1879" s="135" t="s">
        <v>95</v>
      </c>
      <c r="C1879" s="135" t="s">
        <v>161</v>
      </c>
      <c r="D1879" s="86" t="s">
        <v>6</v>
      </c>
      <c r="E1879" s="93">
        <f>SUM(E1880:E1883)</f>
        <v>0</v>
      </c>
      <c r="F1879" s="93">
        <f>SUM(F1880:F1883)</f>
        <v>0</v>
      </c>
      <c r="G1879" s="93">
        <f>SUM(G1880:G1883)</f>
        <v>0</v>
      </c>
      <c r="H1879" s="93">
        <f>SUM(H1880:H1883)</f>
        <v>0</v>
      </c>
      <c r="I1879" s="93">
        <f>SUM(I1880:I1883)</f>
        <v>0</v>
      </c>
      <c r="J1879" s="92">
        <f t="shared" si="445"/>
        <v>0</v>
      </c>
      <c r="K1879" s="57"/>
      <c r="L1879" s="57"/>
      <c r="M1879" s="57"/>
      <c r="N1879" s="57"/>
      <c r="O1879" s="57"/>
      <c r="P1879" s="57"/>
    </row>
    <row r="1880" spans="1:16" ht="15.75" outlineLevel="1" x14ac:dyDescent="0.25">
      <c r="A1880" s="147"/>
      <c r="B1880" s="135"/>
      <c r="C1880" s="135"/>
      <c r="D1880" s="86" t="s">
        <v>180</v>
      </c>
      <c r="E1880" s="94">
        <v>0</v>
      </c>
      <c r="F1880" s="94">
        <v>0</v>
      </c>
      <c r="G1880" s="94">
        <v>0</v>
      </c>
      <c r="H1880" s="94">
        <v>0</v>
      </c>
      <c r="I1880" s="94">
        <v>0</v>
      </c>
      <c r="J1880" s="92">
        <f t="shared" si="445"/>
        <v>0</v>
      </c>
      <c r="K1880" s="57"/>
      <c r="L1880" s="57"/>
      <c r="M1880" s="57"/>
      <c r="N1880" s="57"/>
      <c r="O1880" s="57"/>
      <c r="P1880" s="57"/>
    </row>
    <row r="1881" spans="1:16" ht="15.75" outlineLevel="1" x14ac:dyDescent="0.25">
      <c r="A1881" s="147"/>
      <c r="B1881" s="135"/>
      <c r="C1881" s="135"/>
      <c r="D1881" s="86" t="s">
        <v>7</v>
      </c>
      <c r="E1881" s="94">
        <v>0</v>
      </c>
      <c r="F1881" s="94">
        <v>0</v>
      </c>
      <c r="G1881" s="94">
        <v>0</v>
      </c>
      <c r="H1881" s="94">
        <v>0</v>
      </c>
      <c r="I1881" s="94">
        <v>0</v>
      </c>
      <c r="J1881" s="92">
        <f t="shared" si="445"/>
        <v>0</v>
      </c>
      <c r="K1881" s="57"/>
      <c r="L1881" s="57"/>
      <c r="M1881" s="57"/>
      <c r="N1881" s="57"/>
      <c r="O1881" s="57"/>
      <c r="P1881" s="57"/>
    </row>
    <row r="1882" spans="1:16" ht="15.75" outlineLevel="1" x14ac:dyDescent="0.25">
      <c r="A1882" s="147"/>
      <c r="B1882" s="135"/>
      <c r="C1882" s="135"/>
      <c r="D1882" s="86" t="s">
        <v>8</v>
      </c>
      <c r="E1882" s="94">
        <v>0</v>
      </c>
      <c r="F1882" s="94">
        <v>0</v>
      </c>
      <c r="G1882" s="94">
        <v>0</v>
      </c>
      <c r="H1882" s="94">
        <v>0</v>
      </c>
      <c r="I1882" s="94">
        <v>0</v>
      </c>
      <c r="J1882" s="92">
        <f t="shared" si="445"/>
        <v>0</v>
      </c>
      <c r="K1882" s="57"/>
      <c r="L1882" s="57"/>
      <c r="M1882" s="57"/>
      <c r="N1882" s="57"/>
      <c r="O1882" s="57"/>
      <c r="P1882" s="57"/>
    </row>
    <row r="1883" spans="1:16" ht="15.75" outlineLevel="1" x14ac:dyDescent="0.25">
      <c r="A1883" s="147"/>
      <c r="B1883" s="135"/>
      <c r="C1883" s="135"/>
      <c r="D1883" s="86" t="s">
        <v>9</v>
      </c>
      <c r="E1883" s="94">
        <v>0</v>
      </c>
      <c r="F1883" s="94">
        <v>0</v>
      </c>
      <c r="G1883" s="94">
        <v>0</v>
      </c>
      <c r="H1883" s="94">
        <v>0</v>
      </c>
      <c r="I1883" s="94">
        <v>0</v>
      </c>
      <c r="J1883" s="92">
        <f t="shared" si="445"/>
        <v>0</v>
      </c>
      <c r="K1883" s="57"/>
      <c r="L1883" s="57"/>
      <c r="M1883" s="57"/>
      <c r="N1883" s="57"/>
      <c r="O1883" s="57"/>
      <c r="P1883" s="57"/>
    </row>
    <row r="1884" spans="1:16" ht="15.75" outlineLevel="1" x14ac:dyDescent="0.25">
      <c r="A1884" s="147"/>
      <c r="B1884" s="135"/>
      <c r="C1884" s="135" t="s">
        <v>90</v>
      </c>
      <c r="D1884" s="86" t="s">
        <v>6</v>
      </c>
      <c r="E1884" s="93">
        <f>SUM(E1885:E1888)</f>
        <v>0</v>
      </c>
      <c r="F1884" s="93">
        <f>SUM(F1885:F1888)</f>
        <v>0</v>
      </c>
      <c r="G1884" s="93">
        <f>SUM(G1885:G1888)</f>
        <v>0</v>
      </c>
      <c r="H1884" s="93">
        <f>SUM(H1885:H1888)</f>
        <v>0</v>
      </c>
      <c r="I1884" s="93">
        <f>SUM(I1885:I1888)</f>
        <v>0</v>
      </c>
      <c r="J1884" s="92">
        <f t="shared" si="445"/>
        <v>0</v>
      </c>
      <c r="K1884" s="57"/>
      <c r="L1884" s="57"/>
      <c r="M1884" s="57"/>
      <c r="N1884" s="57"/>
      <c r="O1884" s="57"/>
      <c r="P1884" s="57"/>
    </row>
    <row r="1885" spans="1:16" ht="15.75" outlineLevel="1" x14ac:dyDescent="0.25">
      <c r="A1885" s="147"/>
      <c r="B1885" s="135"/>
      <c r="C1885" s="135"/>
      <c r="D1885" s="86" t="s">
        <v>180</v>
      </c>
      <c r="E1885" s="92">
        <v>0</v>
      </c>
      <c r="F1885" s="92">
        <v>0</v>
      </c>
      <c r="G1885" s="92">
        <v>0</v>
      </c>
      <c r="H1885" s="92">
        <v>0</v>
      </c>
      <c r="I1885" s="92">
        <v>0</v>
      </c>
      <c r="J1885" s="92">
        <f t="shared" si="445"/>
        <v>0</v>
      </c>
      <c r="K1885" s="57"/>
      <c r="L1885" s="57"/>
      <c r="M1885" s="57"/>
      <c r="N1885" s="57"/>
      <c r="O1885" s="57"/>
      <c r="P1885" s="57"/>
    </row>
    <row r="1886" spans="1:16" ht="15.75" outlineLevel="1" x14ac:dyDescent="0.25">
      <c r="A1886" s="147"/>
      <c r="B1886" s="135"/>
      <c r="C1886" s="135"/>
      <c r="D1886" s="86" t="s">
        <v>7</v>
      </c>
      <c r="E1886" s="92">
        <v>0</v>
      </c>
      <c r="F1886" s="92">
        <v>0</v>
      </c>
      <c r="G1886" s="92">
        <v>0</v>
      </c>
      <c r="H1886" s="92">
        <v>0</v>
      </c>
      <c r="I1886" s="92">
        <v>0</v>
      </c>
      <c r="J1886" s="92">
        <f t="shared" si="445"/>
        <v>0</v>
      </c>
      <c r="K1886" s="57"/>
      <c r="L1886" s="57"/>
      <c r="M1886" s="57"/>
      <c r="N1886" s="57"/>
      <c r="O1886" s="57"/>
      <c r="P1886" s="57"/>
    </row>
    <row r="1887" spans="1:16" ht="15.75" outlineLevel="1" x14ac:dyDescent="0.25">
      <c r="A1887" s="147"/>
      <c r="B1887" s="135"/>
      <c r="C1887" s="135"/>
      <c r="D1887" s="86" t="s">
        <v>8</v>
      </c>
      <c r="E1887" s="92">
        <v>0</v>
      </c>
      <c r="F1887" s="92">
        <v>0</v>
      </c>
      <c r="G1887" s="92">
        <v>0</v>
      </c>
      <c r="H1887" s="92">
        <v>0</v>
      </c>
      <c r="I1887" s="92">
        <v>0</v>
      </c>
      <c r="J1887" s="92">
        <f t="shared" si="445"/>
        <v>0</v>
      </c>
      <c r="K1887" s="57"/>
      <c r="L1887" s="57"/>
      <c r="M1887" s="57"/>
      <c r="N1887" s="57"/>
      <c r="O1887" s="57"/>
      <c r="P1887" s="57"/>
    </row>
    <row r="1888" spans="1:16" ht="15.75" outlineLevel="1" x14ac:dyDescent="0.25">
      <c r="A1888" s="147"/>
      <c r="B1888" s="135"/>
      <c r="C1888" s="135"/>
      <c r="D1888" s="86" t="s">
        <v>9</v>
      </c>
      <c r="E1888" s="92">
        <v>0</v>
      </c>
      <c r="F1888" s="92">
        <v>0</v>
      </c>
      <c r="G1888" s="92">
        <v>0</v>
      </c>
      <c r="H1888" s="92">
        <v>0</v>
      </c>
      <c r="I1888" s="92">
        <v>0</v>
      </c>
      <c r="J1888" s="92">
        <f t="shared" si="445"/>
        <v>0</v>
      </c>
      <c r="K1888" s="57"/>
      <c r="L1888" s="57"/>
      <c r="M1888" s="57"/>
      <c r="N1888" s="57"/>
      <c r="O1888" s="57"/>
      <c r="P1888" s="57"/>
    </row>
    <row r="1889" spans="1:16" ht="15.75" outlineLevel="1" x14ac:dyDescent="0.25">
      <c r="A1889" s="147"/>
      <c r="B1889" s="135"/>
      <c r="C1889" s="135" t="s">
        <v>51</v>
      </c>
      <c r="D1889" s="86" t="s">
        <v>6</v>
      </c>
      <c r="E1889" s="93">
        <f>SUM(E1890:E1893)</f>
        <v>0</v>
      </c>
      <c r="F1889" s="93">
        <f>SUM(F1890:F1893)</f>
        <v>0</v>
      </c>
      <c r="G1889" s="93">
        <f>SUM(G1890:G1893)</f>
        <v>0</v>
      </c>
      <c r="H1889" s="93">
        <f>SUM(H1890:H1893)</f>
        <v>0</v>
      </c>
      <c r="I1889" s="93">
        <f>SUM(I1890:I1893)</f>
        <v>0</v>
      </c>
      <c r="J1889" s="92">
        <f t="shared" si="445"/>
        <v>0</v>
      </c>
      <c r="K1889" s="57"/>
      <c r="L1889" s="57"/>
      <c r="M1889" s="57"/>
      <c r="N1889" s="57"/>
      <c r="O1889" s="57"/>
      <c r="P1889" s="57"/>
    </row>
    <row r="1890" spans="1:16" ht="15.75" outlineLevel="1" x14ac:dyDescent="0.25">
      <c r="A1890" s="147"/>
      <c r="B1890" s="135"/>
      <c r="C1890" s="135"/>
      <c r="D1890" s="86" t="s">
        <v>180</v>
      </c>
      <c r="E1890" s="92">
        <f t="shared" ref="E1890:I1893" si="448">E1880+E1885</f>
        <v>0</v>
      </c>
      <c r="F1890" s="92">
        <f t="shared" si="448"/>
        <v>0</v>
      </c>
      <c r="G1890" s="92">
        <f t="shared" si="448"/>
        <v>0</v>
      </c>
      <c r="H1890" s="92">
        <f t="shared" si="448"/>
        <v>0</v>
      </c>
      <c r="I1890" s="92">
        <f t="shared" si="448"/>
        <v>0</v>
      </c>
      <c r="J1890" s="92">
        <f t="shared" si="445"/>
        <v>0</v>
      </c>
      <c r="K1890" s="57"/>
      <c r="L1890" s="57"/>
      <c r="M1890" s="57"/>
      <c r="N1890" s="57"/>
      <c r="O1890" s="57"/>
      <c r="P1890" s="57"/>
    </row>
    <row r="1891" spans="1:16" ht="15.75" outlineLevel="1" x14ac:dyDescent="0.25">
      <c r="A1891" s="147"/>
      <c r="B1891" s="135"/>
      <c r="C1891" s="135"/>
      <c r="D1891" s="86" t="s">
        <v>7</v>
      </c>
      <c r="E1891" s="92">
        <f t="shared" si="448"/>
        <v>0</v>
      </c>
      <c r="F1891" s="92">
        <f t="shared" si="448"/>
        <v>0</v>
      </c>
      <c r="G1891" s="92">
        <f t="shared" si="448"/>
        <v>0</v>
      </c>
      <c r="H1891" s="92">
        <f t="shared" si="448"/>
        <v>0</v>
      </c>
      <c r="I1891" s="92">
        <f t="shared" si="448"/>
        <v>0</v>
      </c>
      <c r="J1891" s="92">
        <f t="shared" si="445"/>
        <v>0</v>
      </c>
      <c r="K1891" s="57"/>
      <c r="L1891" s="57"/>
      <c r="M1891" s="57"/>
      <c r="N1891" s="57"/>
      <c r="O1891" s="57"/>
      <c r="P1891" s="57"/>
    </row>
    <row r="1892" spans="1:16" ht="15.75" outlineLevel="1" x14ac:dyDescent="0.25">
      <c r="A1892" s="147"/>
      <c r="B1892" s="135"/>
      <c r="C1892" s="135"/>
      <c r="D1892" s="86" t="s">
        <v>8</v>
      </c>
      <c r="E1892" s="92">
        <f t="shared" si="448"/>
        <v>0</v>
      </c>
      <c r="F1892" s="92">
        <f t="shared" si="448"/>
        <v>0</v>
      </c>
      <c r="G1892" s="92">
        <f t="shared" si="448"/>
        <v>0</v>
      </c>
      <c r="H1892" s="92">
        <f t="shared" si="448"/>
        <v>0</v>
      </c>
      <c r="I1892" s="92">
        <f t="shared" si="448"/>
        <v>0</v>
      </c>
      <c r="J1892" s="92">
        <f t="shared" si="445"/>
        <v>0</v>
      </c>
      <c r="K1892" s="57"/>
      <c r="L1892" s="57"/>
      <c r="M1892" s="57"/>
      <c r="N1892" s="57"/>
      <c r="O1892" s="57"/>
      <c r="P1892" s="57"/>
    </row>
    <row r="1893" spans="1:16" ht="15.75" outlineLevel="1" x14ac:dyDescent="0.25">
      <c r="A1893" s="147"/>
      <c r="B1893" s="135"/>
      <c r="C1893" s="135"/>
      <c r="D1893" s="86" t="s">
        <v>9</v>
      </c>
      <c r="E1893" s="92">
        <f t="shared" si="448"/>
        <v>0</v>
      </c>
      <c r="F1893" s="92">
        <f t="shared" si="448"/>
        <v>0</v>
      </c>
      <c r="G1893" s="92">
        <f t="shared" si="448"/>
        <v>0</v>
      </c>
      <c r="H1893" s="92">
        <f t="shared" si="448"/>
        <v>0</v>
      </c>
      <c r="I1893" s="92">
        <f t="shared" si="448"/>
        <v>0</v>
      </c>
      <c r="J1893" s="92">
        <f t="shared" si="445"/>
        <v>0</v>
      </c>
      <c r="K1893" s="57"/>
      <c r="L1893" s="57"/>
      <c r="M1893" s="57"/>
      <c r="N1893" s="57"/>
      <c r="O1893" s="57"/>
      <c r="P1893" s="57"/>
    </row>
    <row r="1894" spans="1:16" ht="15.75" customHeight="1" outlineLevel="1" x14ac:dyDescent="0.25">
      <c r="A1894" s="147" t="s">
        <v>150</v>
      </c>
      <c r="B1894" s="135" t="s">
        <v>96</v>
      </c>
      <c r="C1894" s="135" t="s">
        <v>161</v>
      </c>
      <c r="D1894" s="86" t="s">
        <v>6</v>
      </c>
      <c r="E1894" s="93">
        <f>SUM(E1895:E1898)</f>
        <v>0</v>
      </c>
      <c r="F1894" s="93">
        <f>SUM(F1895:F1898)</f>
        <v>0</v>
      </c>
      <c r="G1894" s="93">
        <f>SUM(G1895:G1898)</f>
        <v>0</v>
      </c>
      <c r="H1894" s="93">
        <f>SUM(H1895:H1898)</f>
        <v>0</v>
      </c>
      <c r="I1894" s="93">
        <f>SUM(I1895:I1898)</f>
        <v>0</v>
      </c>
      <c r="J1894" s="92">
        <f t="shared" si="445"/>
        <v>0</v>
      </c>
      <c r="K1894" s="57"/>
      <c r="L1894" s="57"/>
      <c r="M1894" s="57"/>
      <c r="N1894" s="57"/>
      <c r="O1894" s="57"/>
      <c r="P1894" s="57"/>
    </row>
    <row r="1895" spans="1:16" ht="15.75" outlineLevel="1" x14ac:dyDescent="0.25">
      <c r="A1895" s="147"/>
      <c r="B1895" s="135"/>
      <c r="C1895" s="135"/>
      <c r="D1895" s="86" t="s">
        <v>180</v>
      </c>
      <c r="E1895" s="94">
        <v>0</v>
      </c>
      <c r="F1895" s="94">
        <v>0</v>
      </c>
      <c r="G1895" s="94">
        <v>0</v>
      </c>
      <c r="H1895" s="94">
        <v>0</v>
      </c>
      <c r="I1895" s="94">
        <v>0</v>
      </c>
      <c r="J1895" s="92">
        <f t="shared" si="445"/>
        <v>0</v>
      </c>
      <c r="K1895" s="57"/>
      <c r="L1895" s="57"/>
      <c r="M1895" s="57"/>
      <c r="N1895" s="57"/>
      <c r="O1895" s="57"/>
      <c r="P1895" s="57"/>
    </row>
    <row r="1896" spans="1:16" ht="15.75" outlineLevel="1" x14ac:dyDescent="0.25">
      <c r="A1896" s="147"/>
      <c r="B1896" s="135"/>
      <c r="C1896" s="135"/>
      <c r="D1896" s="86" t="s">
        <v>7</v>
      </c>
      <c r="E1896" s="94">
        <v>0</v>
      </c>
      <c r="F1896" s="94">
        <v>0</v>
      </c>
      <c r="G1896" s="94">
        <v>0</v>
      </c>
      <c r="H1896" s="94">
        <v>0</v>
      </c>
      <c r="I1896" s="94">
        <v>0</v>
      </c>
      <c r="J1896" s="92">
        <f t="shared" si="445"/>
        <v>0</v>
      </c>
      <c r="K1896" s="57"/>
      <c r="L1896" s="57"/>
      <c r="M1896" s="57"/>
      <c r="N1896" s="57"/>
      <c r="O1896" s="57"/>
      <c r="P1896" s="57"/>
    </row>
    <row r="1897" spans="1:16" ht="15.75" outlineLevel="1" x14ac:dyDescent="0.25">
      <c r="A1897" s="147"/>
      <c r="B1897" s="135"/>
      <c r="C1897" s="135"/>
      <c r="D1897" s="86" t="s">
        <v>8</v>
      </c>
      <c r="E1897" s="94">
        <v>0</v>
      </c>
      <c r="F1897" s="94">
        <v>0</v>
      </c>
      <c r="G1897" s="94">
        <v>0</v>
      </c>
      <c r="H1897" s="94">
        <v>0</v>
      </c>
      <c r="I1897" s="94">
        <v>0</v>
      </c>
      <c r="J1897" s="92">
        <f t="shared" si="445"/>
        <v>0</v>
      </c>
      <c r="K1897" s="57"/>
      <c r="L1897" s="57"/>
      <c r="M1897" s="57"/>
      <c r="N1897" s="57"/>
      <c r="O1897" s="57"/>
      <c r="P1897" s="57"/>
    </row>
    <row r="1898" spans="1:16" ht="15.75" outlineLevel="1" x14ac:dyDescent="0.25">
      <c r="A1898" s="147"/>
      <c r="B1898" s="135"/>
      <c r="C1898" s="135"/>
      <c r="D1898" s="86" t="s">
        <v>9</v>
      </c>
      <c r="E1898" s="94">
        <v>0</v>
      </c>
      <c r="F1898" s="94">
        <v>0</v>
      </c>
      <c r="G1898" s="94">
        <v>0</v>
      </c>
      <c r="H1898" s="94">
        <v>0</v>
      </c>
      <c r="I1898" s="94">
        <v>0</v>
      </c>
      <c r="J1898" s="92">
        <f t="shared" si="445"/>
        <v>0</v>
      </c>
      <c r="K1898" s="57"/>
      <c r="L1898" s="57"/>
      <c r="M1898" s="57"/>
      <c r="N1898" s="57"/>
      <c r="O1898" s="57"/>
      <c r="P1898" s="57"/>
    </row>
    <row r="1899" spans="1:16" ht="15.75" outlineLevel="1" x14ac:dyDescent="0.25">
      <c r="A1899" s="147"/>
      <c r="B1899" s="135"/>
      <c r="C1899" s="135" t="s">
        <v>90</v>
      </c>
      <c r="D1899" s="86" t="s">
        <v>6</v>
      </c>
      <c r="E1899" s="93">
        <f>SUM(E1900:E1903)</f>
        <v>0</v>
      </c>
      <c r="F1899" s="93">
        <f>SUM(F1900:F1903)</f>
        <v>0</v>
      </c>
      <c r="G1899" s="93">
        <f>SUM(G1900:G1903)</f>
        <v>0</v>
      </c>
      <c r="H1899" s="93">
        <f>SUM(H1900:H1903)</f>
        <v>0</v>
      </c>
      <c r="I1899" s="93">
        <f>SUM(I1900:I1903)</f>
        <v>0</v>
      </c>
      <c r="J1899" s="92">
        <f t="shared" si="445"/>
        <v>0</v>
      </c>
      <c r="K1899" s="57"/>
      <c r="L1899" s="57"/>
      <c r="M1899" s="57"/>
      <c r="N1899" s="57"/>
      <c r="O1899" s="57"/>
      <c r="P1899" s="57"/>
    </row>
    <row r="1900" spans="1:16" ht="15.75" outlineLevel="1" x14ac:dyDescent="0.25">
      <c r="A1900" s="147"/>
      <c r="B1900" s="135"/>
      <c r="C1900" s="135"/>
      <c r="D1900" s="86" t="s">
        <v>180</v>
      </c>
      <c r="E1900" s="92">
        <v>0</v>
      </c>
      <c r="F1900" s="92">
        <v>0</v>
      </c>
      <c r="G1900" s="92">
        <v>0</v>
      </c>
      <c r="H1900" s="92">
        <v>0</v>
      </c>
      <c r="I1900" s="92">
        <v>0</v>
      </c>
      <c r="J1900" s="92">
        <f t="shared" si="445"/>
        <v>0</v>
      </c>
      <c r="K1900" s="57"/>
      <c r="L1900" s="57"/>
      <c r="M1900" s="57"/>
      <c r="N1900" s="57"/>
      <c r="O1900" s="57"/>
      <c r="P1900" s="57"/>
    </row>
    <row r="1901" spans="1:16" ht="15.75" outlineLevel="1" x14ac:dyDescent="0.25">
      <c r="A1901" s="147"/>
      <c r="B1901" s="135"/>
      <c r="C1901" s="135"/>
      <c r="D1901" s="86" t="s">
        <v>7</v>
      </c>
      <c r="E1901" s="92">
        <v>0</v>
      </c>
      <c r="F1901" s="92">
        <v>0</v>
      </c>
      <c r="G1901" s="92">
        <v>0</v>
      </c>
      <c r="H1901" s="92">
        <v>0</v>
      </c>
      <c r="I1901" s="92">
        <v>0</v>
      </c>
      <c r="J1901" s="92">
        <f t="shared" si="445"/>
        <v>0</v>
      </c>
      <c r="K1901" s="57"/>
      <c r="L1901" s="57"/>
      <c r="M1901" s="57"/>
      <c r="N1901" s="57"/>
      <c r="O1901" s="57"/>
      <c r="P1901" s="57"/>
    </row>
    <row r="1902" spans="1:16" ht="15.75" outlineLevel="1" x14ac:dyDescent="0.25">
      <c r="A1902" s="147"/>
      <c r="B1902" s="135"/>
      <c r="C1902" s="135"/>
      <c r="D1902" s="86" t="s">
        <v>8</v>
      </c>
      <c r="E1902" s="92">
        <v>0</v>
      </c>
      <c r="F1902" s="92">
        <v>0</v>
      </c>
      <c r="G1902" s="92">
        <v>0</v>
      </c>
      <c r="H1902" s="92">
        <v>0</v>
      </c>
      <c r="I1902" s="92">
        <v>0</v>
      </c>
      <c r="J1902" s="92">
        <f t="shared" si="445"/>
        <v>0</v>
      </c>
      <c r="K1902" s="57"/>
      <c r="L1902" s="57"/>
      <c r="M1902" s="57"/>
      <c r="N1902" s="57"/>
      <c r="O1902" s="57"/>
      <c r="P1902" s="57"/>
    </row>
    <row r="1903" spans="1:16" ht="15.75" outlineLevel="1" x14ac:dyDescent="0.25">
      <c r="A1903" s="147"/>
      <c r="B1903" s="135"/>
      <c r="C1903" s="135"/>
      <c r="D1903" s="86" t="s">
        <v>9</v>
      </c>
      <c r="E1903" s="92">
        <v>0</v>
      </c>
      <c r="F1903" s="92">
        <v>0</v>
      </c>
      <c r="G1903" s="92">
        <v>0</v>
      </c>
      <c r="H1903" s="92">
        <v>0</v>
      </c>
      <c r="I1903" s="92">
        <v>0</v>
      </c>
      <c r="J1903" s="92">
        <f t="shared" si="445"/>
        <v>0</v>
      </c>
      <c r="K1903" s="57"/>
      <c r="L1903" s="57"/>
      <c r="M1903" s="57"/>
      <c r="N1903" s="57"/>
      <c r="O1903" s="57"/>
      <c r="P1903" s="57"/>
    </row>
    <row r="1904" spans="1:16" ht="15.75" outlineLevel="1" x14ac:dyDescent="0.25">
      <c r="A1904" s="147"/>
      <c r="B1904" s="135"/>
      <c r="C1904" s="135" t="s">
        <v>51</v>
      </c>
      <c r="D1904" s="86" t="s">
        <v>6</v>
      </c>
      <c r="E1904" s="93">
        <f>SUM(E1905:E1908)</f>
        <v>0</v>
      </c>
      <c r="F1904" s="93">
        <f>SUM(F1905:F1908)</f>
        <v>0</v>
      </c>
      <c r="G1904" s="93">
        <f>SUM(G1905:G1908)</f>
        <v>0</v>
      </c>
      <c r="H1904" s="93">
        <f>SUM(H1905:H1908)</f>
        <v>0</v>
      </c>
      <c r="I1904" s="93">
        <f>SUM(I1905:I1908)</f>
        <v>0</v>
      </c>
      <c r="J1904" s="92">
        <f t="shared" si="445"/>
        <v>0</v>
      </c>
      <c r="K1904" s="57"/>
      <c r="L1904" s="57"/>
      <c r="M1904" s="57"/>
      <c r="N1904" s="57"/>
      <c r="O1904" s="57"/>
      <c r="P1904" s="57"/>
    </row>
    <row r="1905" spans="1:16" ht="15.75" outlineLevel="1" x14ac:dyDescent="0.25">
      <c r="A1905" s="147"/>
      <c r="B1905" s="135"/>
      <c r="C1905" s="135"/>
      <c r="D1905" s="86" t="s">
        <v>180</v>
      </c>
      <c r="E1905" s="92">
        <f t="shared" ref="E1905:I1908" si="449">E1895+E1900</f>
        <v>0</v>
      </c>
      <c r="F1905" s="92">
        <f t="shared" si="449"/>
        <v>0</v>
      </c>
      <c r="G1905" s="92">
        <f t="shared" si="449"/>
        <v>0</v>
      </c>
      <c r="H1905" s="92">
        <f t="shared" si="449"/>
        <v>0</v>
      </c>
      <c r="I1905" s="92">
        <f t="shared" si="449"/>
        <v>0</v>
      </c>
      <c r="J1905" s="92">
        <f t="shared" si="445"/>
        <v>0</v>
      </c>
      <c r="K1905" s="57"/>
      <c r="L1905" s="57"/>
      <c r="M1905" s="57"/>
      <c r="N1905" s="57"/>
      <c r="O1905" s="57"/>
      <c r="P1905" s="57"/>
    </row>
    <row r="1906" spans="1:16" ht="15.75" outlineLevel="1" x14ac:dyDescent="0.25">
      <c r="A1906" s="147"/>
      <c r="B1906" s="135"/>
      <c r="C1906" s="135"/>
      <c r="D1906" s="86" t="s">
        <v>7</v>
      </c>
      <c r="E1906" s="92">
        <f t="shared" si="449"/>
        <v>0</v>
      </c>
      <c r="F1906" s="92">
        <f t="shared" si="449"/>
        <v>0</v>
      </c>
      <c r="G1906" s="92">
        <f t="shared" si="449"/>
        <v>0</v>
      </c>
      <c r="H1906" s="92">
        <f t="shared" si="449"/>
        <v>0</v>
      </c>
      <c r="I1906" s="92">
        <f t="shared" si="449"/>
        <v>0</v>
      </c>
      <c r="J1906" s="92">
        <f t="shared" si="445"/>
        <v>0</v>
      </c>
      <c r="K1906" s="57"/>
      <c r="L1906" s="57"/>
      <c r="M1906" s="57"/>
      <c r="N1906" s="57"/>
      <c r="O1906" s="57"/>
      <c r="P1906" s="57"/>
    </row>
    <row r="1907" spans="1:16" ht="15.75" outlineLevel="1" x14ac:dyDescent="0.25">
      <c r="A1907" s="147"/>
      <c r="B1907" s="135"/>
      <c r="C1907" s="135"/>
      <c r="D1907" s="86" t="s">
        <v>8</v>
      </c>
      <c r="E1907" s="92">
        <f t="shared" si="449"/>
        <v>0</v>
      </c>
      <c r="F1907" s="92">
        <f t="shared" si="449"/>
        <v>0</v>
      </c>
      <c r="G1907" s="92">
        <f t="shared" si="449"/>
        <v>0</v>
      </c>
      <c r="H1907" s="92">
        <f t="shared" si="449"/>
        <v>0</v>
      </c>
      <c r="I1907" s="92">
        <f t="shared" si="449"/>
        <v>0</v>
      </c>
      <c r="J1907" s="92">
        <f t="shared" si="445"/>
        <v>0</v>
      </c>
      <c r="K1907" s="57"/>
      <c r="L1907" s="57"/>
      <c r="M1907" s="57"/>
      <c r="N1907" s="57"/>
      <c r="O1907" s="57"/>
      <c r="P1907" s="57"/>
    </row>
    <row r="1908" spans="1:16" ht="15.75" outlineLevel="1" x14ac:dyDescent="0.25">
      <c r="A1908" s="147"/>
      <c r="B1908" s="135"/>
      <c r="C1908" s="135"/>
      <c r="D1908" s="86" t="s">
        <v>9</v>
      </c>
      <c r="E1908" s="92">
        <f t="shared" si="449"/>
        <v>0</v>
      </c>
      <c r="F1908" s="92">
        <f t="shared" si="449"/>
        <v>0</v>
      </c>
      <c r="G1908" s="92">
        <f t="shared" si="449"/>
        <v>0</v>
      </c>
      <c r="H1908" s="92">
        <f t="shared" si="449"/>
        <v>0</v>
      </c>
      <c r="I1908" s="92">
        <f t="shared" si="449"/>
        <v>0</v>
      </c>
      <c r="J1908" s="92">
        <f t="shared" si="445"/>
        <v>0</v>
      </c>
      <c r="K1908" s="57"/>
      <c r="L1908" s="57"/>
      <c r="M1908" s="57"/>
      <c r="N1908" s="57"/>
      <c r="O1908" s="57"/>
      <c r="P1908" s="57"/>
    </row>
    <row r="1909" spans="1:16" ht="15.75" customHeight="1" outlineLevel="1" x14ac:dyDescent="0.25">
      <c r="A1909" s="147" t="s">
        <v>151</v>
      </c>
      <c r="B1909" s="135" t="s">
        <v>97</v>
      </c>
      <c r="C1909" s="135" t="s">
        <v>161</v>
      </c>
      <c r="D1909" s="86" t="s">
        <v>6</v>
      </c>
      <c r="E1909" s="93">
        <f>SUM(E1910:E1913)</f>
        <v>0</v>
      </c>
      <c r="F1909" s="93">
        <f>SUM(F1910:F1913)</f>
        <v>0</v>
      </c>
      <c r="G1909" s="93">
        <f>SUM(G1910:G1913)</f>
        <v>0</v>
      </c>
      <c r="H1909" s="93">
        <f>SUM(H1910:H1913)</f>
        <v>0</v>
      </c>
      <c r="I1909" s="93">
        <f>SUM(I1910:I1913)</f>
        <v>0</v>
      </c>
      <c r="J1909" s="92">
        <f t="shared" si="445"/>
        <v>0</v>
      </c>
      <c r="K1909" s="57"/>
      <c r="L1909" s="57"/>
      <c r="M1909" s="57"/>
      <c r="N1909" s="57"/>
      <c r="O1909" s="57"/>
      <c r="P1909" s="57"/>
    </row>
    <row r="1910" spans="1:16" ht="15.75" outlineLevel="1" x14ac:dyDescent="0.25">
      <c r="A1910" s="147"/>
      <c r="B1910" s="135"/>
      <c r="C1910" s="135"/>
      <c r="D1910" s="86" t="s">
        <v>180</v>
      </c>
      <c r="E1910" s="94">
        <v>0</v>
      </c>
      <c r="F1910" s="94">
        <v>0</v>
      </c>
      <c r="G1910" s="94">
        <v>0</v>
      </c>
      <c r="H1910" s="94">
        <v>0</v>
      </c>
      <c r="I1910" s="94">
        <v>0</v>
      </c>
      <c r="J1910" s="92">
        <f t="shared" ref="J1910:J1938" si="450">E1910+F1910+G1910+H1910+I1910</f>
        <v>0</v>
      </c>
      <c r="K1910" s="57"/>
      <c r="L1910" s="57"/>
      <c r="M1910" s="57"/>
      <c r="N1910" s="57"/>
      <c r="O1910" s="57"/>
      <c r="P1910" s="57"/>
    </row>
    <row r="1911" spans="1:16" ht="15.75" outlineLevel="1" x14ac:dyDescent="0.25">
      <c r="A1911" s="147"/>
      <c r="B1911" s="135"/>
      <c r="C1911" s="135"/>
      <c r="D1911" s="86" t="s">
        <v>7</v>
      </c>
      <c r="E1911" s="94">
        <v>0</v>
      </c>
      <c r="F1911" s="94">
        <v>0</v>
      </c>
      <c r="G1911" s="94">
        <v>0</v>
      </c>
      <c r="H1911" s="94">
        <v>0</v>
      </c>
      <c r="I1911" s="94">
        <v>0</v>
      </c>
      <c r="J1911" s="92">
        <f t="shared" si="450"/>
        <v>0</v>
      </c>
      <c r="K1911" s="57"/>
      <c r="L1911" s="57"/>
      <c r="M1911" s="57"/>
      <c r="N1911" s="57"/>
      <c r="O1911" s="57"/>
      <c r="P1911" s="57"/>
    </row>
    <row r="1912" spans="1:16" ht="15.75" outlineLevel="1" x14ac:dyDescent="0.25">
      <c r="A1912" s="147"/>
      <c r="B1912" s="135"/>
      <c r="C1912" s="135"/>
      <c r="D1912" s="86" t="s">
        <v>8</v>
      </c>
      <c r="E1912" s="94">
        <v>0</v>
      </c>
      <c r="F1912" s="94">
        <v>0</v>
      </c>
      <c r="G1912" s="94">
        <v>0</v>
      </c>
      <c r="H1912" s="94">
        <v>0</v>
      </c>
      <c r="I1912" s="94">
        <v>0</v>
      </c>
      <c r="J1912" s="92">
        <f t="shared" si="450"/>
        <v>0</v>
      </c>
      <c r="K1912" s="57"/>
      <c r="L1912" s="57"/>
      <c r="M1912" s="57"/>
      <c r="N1912" s="57"/>
      <c r="O1912" s="57"/>
      <c r="P1912" s="57"/>
    </row>
    <row r="1913" spans="1:16" ht="15.75" outlineLevel="1" x14ac:dyDescent="0.25">
      <c r="A1913" s="147"/>
      <c r="B1913" s="135"/>
      <c r="C1913" s="135"/>
      <c r="D1913" s="86" t="s">
        <v>9</v>
      </c>
      <c r="E1913" s="94">
        <v>0</v>
      </c>
      <c r="F1913" s="94">
        <v>0</v>
      </c>
      <c r="G1913" s="94">
        <v>0</v>
      </c>
      <c r="H1913" s="94">
        <v>0</v>
      </c>
      <c r="I1913" s="94">
        <v>0</v>
      </c>
      <c r="J1913" s="92">
        <f t="shared" si="450"/>
        <v>0</v>
      </c>
      <c r="K1913" s="57"/>
      <c r="L1913" s="57"/>
      <c r="M1913" s="57"/>
      <c r="N1913" s="57"/>
      <c r="O1913" s="57"/>
      <c r="P1913" s="57"/>
    </row>
    <row r="1914" spans="1:16" ht="15.75" outlineLevel="1" x14ac:dyDescent="0.25">
      <c r="A1914" s="147"/>
      <c r="B1914" s="135"/>
      <c r="C1914" s="135" t="s">
        <v>217</v>
      </c>
      <c r="D1914" s="86" t="s">
        <v>6</v>
      </c>
      <c r="E1914" s="93">
        <f>SUM(E1915:E1918)</f>
        <v>0</v>
      </c>
      <c r="F1914" s="93">
        <f>SUM(F1915:F1918)</f>
        <v>0</v>
      </c>
      <c r="G1914" s="93">
        <f>SUM(G1915:G1918)</f>
        <v>0</v>
      </c>
      <c r="H1914" s="93">
        <f>SUM(H1915:H1918)</f>
        <v>0</v>
      </c>
      <c r="I1914" s="93">
        <f>SUM(I1915:I1918)</f>
        <v>0</v>
      </c>
      <c r="J1914" s="92">
        <f t="shared" si="450"/>
        <v>0</v>
      </c>
      <c r="K1914" s="57"/>
      <c r="L1914" s="57"/>
      <c r="M1914" s="57"/>
      <c r="N1914" s="57"/>
      <c r="O1914" s="57"/>
      <c r="P1914" s="57"/>
    </row>
    <row r="1915" spans="1:16" ht="15.75" outlineLevel="1" x14ac:dyDescent="0.25">
      <c r="A1915" s="147"/>
      <c r="B1915" s="135"/>
      <c r="C1915" s="135"/>
      <c r="D1915" s="86" t="s">
        <v>180</v>
      </c>
      <c r="E1915" s="92">
        <v>0</v>
      </c>
      <c r="F1915" s="92">
        <v>0</v>
      </c>
      <c r="G1915" s="92">
        <v>0</v>
      </c>
      <c r="H1915" s="92">
        <v>0</v>
      </c>
      <c r="I1915" s="92">
        <v>0</v>
      </c>
      <c r="J1915" s="92">
        <f t="shared" si="450"/>
        <v>0</v>
      </c>
      <c r="K1915" s="57"/>
      <c r="L1915" s="57"/>
      <c r="M1915" s="57"/>
      <c r="N1915" s="57"/>
      <c r="O1915" s="57"/>
      <c r="P1915" s="57"/>
    </row>
    <row r="1916" spans="1:16" ht="15.75" outlineLevel="1" x14ac:dyDescent="0.25">
      <c r="A1916" s="147"/>
      <c r="B1916" s="135"/>
      <c r="C1916" s="135"/>
      <c r="D1916" s="86" t="s">
        <v>7</v>
      </c>
      <c r="E1916" s="92">
        <v>0</v>
      </c>
      <c r="F1916" s="92">
        <v>0</v>
      </c>
      <c r="G1916" s="92">
        <v>0</v>
      </c>
      <c r="H1916" s="92">
        <v>0</v>
      </c>
      <c r="I1916" s="92">
        <v>0</v>
      </c>
      <c r="J1916" s="92">
        <f t="shared" si="450"/>
        <v>0</v>
      </c>
      <c r="K1916" s="57"/>
      <c r="L1916" s="57"/>
      <c r="M1916" s="57"/>
      <c r="N1916" s="57"/>
      <c r="O1916" s="57"/>
      <c r="P1916" s="57"/>
    </row>
    <row r="1917" spans="1:16" ht="15.75" outlineLevel="1" x14ac:dyDescent="0.25">
      <c r="A1917" s="147"/>
      <c r="B1917" s="135"/>
      <c r="C1917" s="135"/>
      <c r="D1917" s="86" t="s">
        <v>8</v>
      </c>
      <c r="E1917" s="92">
        <v>0</v>
      </c>
      <c r="F1917" s="92">
        <v>0</v>
      </c>
      <c r="G1917" s="92">
        <v>0</v>
      </c>
      <c r="H1917" s="92">
        <v>0</v>
      </c>
      <c r="I1917" s="92">
        <v>0</v>
      </c>
      <c r="J1917" s="92">
        <f t="shared" si="450"/>
        <v>0</v>
      </c>
      <c r="K1917" s="57"/>
      <c r="L1917" s="57"/>
      <c r="M1917" s="57"/>
      <c r="N1917" s="57"/>
      <c r="O1917" s="57"/>
      <c r="P1917" s="57"/>
    </row>
    <row r="1918" spans="1:16" ht="15.75" outlineLevel="1" x14ac:dyDescent="0.25">
      <c r="A1918" s="147"/>
      <c r="B1918" s="135"/>
      <c r="C1918" s="135"/>
      <c r="D1918" s="86" t="s">
        <v>9</v>
      </c>
      <c r="E1918" s="92">
        <v>0</v>
      </c>
      <c r="F1918" s="92">
        <v>0</v>
      </c>
      <c r="G1918" s="92">
        <v>0</v>
      </c>
      <c r="H1918" s="92">
        <v>0</v>
      </c>
      <c r="I1918" s="92">
        <v>0</v>
      </c>
      <c r="J1918" s="92">
        <f t="shared" si="450"/>
        <v>0</v>
      </c>
      <c r="K1918" s="57"/>
      <c r="L1918" s="57"/>
      <c r="M1918" s="57"/>
      <c r="N1918" s="57"/>
      <c r="O1918" s="57"/>
      <c r="P1918" s="57"/>
    </row>
    <row r="1919" spans="1:16" ht="15.75" outlineLevel="1" x14ac:dyDescent="0.25">
      <c r="A1919" s="147"/>
      <c r="B1919" s="135"/>
      <c r="C1919" s="135" t="s">
        <v>51</v>
      </c>
      <c r="D1919" s="86" t="s">
        <v>6</v>
      </c>
      <c r="E1919" s="93">
        <f>SUM(E1920:E1923)</f>
        <v>0</v>
      </c>
      <c r="F1919" s="93">
        <f>SUM(F1920:F1923)</f>
        <v>0</v>
      </c>
      <c r="G1919" s="93">
        <f>SUM(G1920:G1923)</f>
        <v>0</v>
      </c>
      <c r="H1919" s="93">
        <f>SUM(H1920:H1923)</f>
        <v>0</v>
      </c>
      <c r="I1919" s="93">
        <f>SUM(I1920:I1923)</f>
        <v>0</v>
      </c>
      <c r="J1919" s="92">
        <f t="shared" si="450"/>
        <v>0</v>
      </c>
      <c r="K1919" s="57"/>
      <c r="L1919" s="57"/>
      <c r="M1919" s="57"/>
      <c r="N1919" s="57"/>
      <c r="O1919" s="57"/>
      <c r="P1919" s="57"/>
    </row>
    <row r="1920" spans="1:16" ht="15.75" outlineLevel="1" x14ac:dyDescent="0.25">
      <c r="A1920" s="147"/>
      <c r="B1920" s="135"/>
      <c r="C1920" s="135"/>
      <c r="D1920" s="86" t="s">
        <v>180</v>
      </c>
      <c r="E1920" s="92">
        <f t="shared" ref="E1920:I1923" si="451">E1910+E1915</f>
        <v>0</v>
      </c>
      <c r="F1920" s="92">
        <f t="shared" si="451"/>
        <v>0</v>
      </c>
      <c r="G1920" s="92">
        <f t="shared" si="451"/>
        <v>0</v>
      </c>
      <c r="H1920" s="92">
        <f t="shared" si="451"/>
        <v>0</v>
      </c>
      <c r="I1920" s="92">
        <f t="shared" si="451"/>
        <v>0</v>
      </c>
      <c r="J1920" s="92">
        <f t="shared" si="450"/>
        <v>0</v>
      </c>
      <c r="K1920" s="57"/>
      <c r="L1920" s="57"/>
      <c r="M1920" s="57"/>
      <c r="N1920" s="57"/>
      <c r="O1920" s="57"/>
      <c r="P1920" s="57"/>
    </row>
    <row r="1921" spans="1:16" ht="15.75" outlineLevel="1" x14ac:dyDescent="0.25">
      <c r="A1921" s="147"/>
      <c r="B1921" s="135"/>
      <c r="C1921" s="135"/>
      <c r="D1921" s="86" t="s">
        <v>7</v>
      </c>
      <c r="E1921" s="92">
        <f t="shared" si="451"/>
        <v>0</v>
      </c>
      <c r="F1921" s="92">
        <f t="shared" si="451"/>
        <v>0</v>
      </c>
      <c r="G1921" s="92">
        <f t="shared" si="451"/>
        <v>0</v>
      </c>
      <c r="H1921" s="92">
        <f t="shared" si="451"/>
        <v>0</v>
      </c>
      <c r="I1921" s="92">
        <f t="shared" si="451"/>
        <v>0</v>
      </c>
      <c r="J1921" s="92">
        <f t="shared" si="450"/>
        <v>0</v>
      </c>
      <c r="K1921" s="57"/>
      <c r="L1921" s="57"/>
      <c r="M1921" s="57"/>
      <c r="N1921" s="57"/>
      <c r="O1921" s="57"/>
      <c r="P1921" s="57"/>
    </row>
    <row r="1922" spans="1:16" ht="15.75" outlineLevel="1" x14ac:dyDescent="0.25">
      <c r="A1922" s="147"/>
      <c r="B1922" s="135"/>
      <c r="C1922" s="135"/>
      <c r="D1922" s="86" t="s">
        <v>8</v>
      </c>
      <c r="E1922" s="92">
        <f t="shared" si="451"/>
        <v>0</v>
      </c>
      <c r="F1922" s="92">
        <f t="shared" si="451"/>
        <v>0</v>
      </c>
      <c r="G1922" s="92">
        <f t="shared" si="451"/>
        <v>0</v>
      </c>
      <c r="H1922" s="92">
        <f t="shared" si="451"/>
        <v>0</v>
      </c>
      <c r="I1922" s="92">
        <f t="shared" si="451"/>
        <v>0</v>
      </c>
      <c r="J1922" s="92">
        <f t="shared" si="450"/>
        <v>0</v>
      </c>
      <c r="K1922" s="57"/>
      <c r="L1922" s="57"/>
      <c r="M1922" s="57"/>
      <c r="N1922" s="57"/>
      <c r="O1922" s="57"/>
      <c r="P1922" s="57"/>
    </row>
    <row r="1923" spans="1:16" ht="15.75" outlineLevel="1" x14ac:dyDescent="0.25">
      <c r="A1923" s="147"/>
      <c r="B1923" s="135"/>
      <c r="C1923" s="135"/>
      <c r="D1923" s="86" t="s">
        <v>9</v>
      </c>
      <c r="E1923" s="92">
        <f t="shared" si="451"/>
        <v>0</v>
      </c>
      <c r="F1923" s="92">
        <f t="shared" si="451"/>
        <v>0</v>
      </c>
      <c r="G1923" s="92">
        <f t="shared" si="451"/>
        <v>0</v>
      </c>
      <c r="H1923" s="92">
        <f t="shared" si="451"/>
        <v>0</v>
      </c>
      <c r="I1923" s="92">
        <f t="shared" si="451"/>
        <v>0</v>
      </c>
      <c r="J1923" s="92">
        <f t="shared" si="450"/>
        <v>0</v>
      </c>
      <c r="K1923" s="57"/>
      <c r="L1923" s="57"/>
      <c r="M1923" s="57"/>
      <c r="N1923" s="57"/>
      <c r="O1923" s="57"/>
      <c r="P1923" s="57"/>
    </row>
    <row r="1924" spans="1:16" ht="15.75" customHeight="1" outlineLevel="1" x14ac:dyDescent="0.25">
      <c r="A1924" s="147" t="s">
        <v>152</v>
      </c>
      <c r="B1924" s="135" t="s">
        <v>98</v>
      </c>
      <c r="C1924" s="135" t="s">
        <v>161</v>
      </c>
      <c r="D1924" s="86" t="s">
        <v>6</v>
      </c>
      <c r="E1924" s="93">
        <f>SUM(E1925:E1928)</f>
        <v>0</v>
      </c>
      <c r="F1924" s="93">
        <f>SUM(F1925:F1928)</f>
        <v>0</v>
      </c>
      <c r="G1924" s="93">
        <f>SUM(G1925:G1928)</f>
        <v>0</v>
      </c>
      <c r="H1924" s="93">
        <f>SUM(H1925:H1928)</f>
        <v>0</v>
      </c>
      <c r="I1924" s="93">
        <f>SUM(I1925:I1928)</f>
        <v>0</v>
      </c>
      <c r="J1924" s="92">
        <f t="shared" si="450"/>
        <v>0</v>
      </c>
      <c r="K1924" s="57"/>
      <c r="L1924" s="57"/>
      <c r="M1924" s="57"/>
      <c r="N1924" s="57"/>
      <c r="O1924" s="57"/>
      <c r="P1924" s="57"/>
    </row>
    <row r="1925" spans="1:16" ht="15.75" outlineLevel="1" x14ac:dyDescent="0.25">
      <c r="A1925" s="147"/>
      <c r="B1925" s="135"/>
      <c r="C1925" s="135"/>
      <c r="D1925" s="86" t="s">
        <v>180</v>
      </c>
      <c r="E1925" s="94">
        <v>0</v>
      </c>
      <c r="F1925" s="94">
        <v>0</v>
      </c>
      <c r="G1925" s="94">
        <v>0</v>
      </c>
      <c r="H1925" s="94">
        <v>0</v>
      </c>
      <c r="I1925" s="94">
        <v>0</v>
      </c>
      <c r="J1925" s="92">
        <f t="shared" si="450"/>
        <v>0</v>
      </c>
      <c r="K1925" s="57"/>
      <c r="L1925" s="57"/>
      <c r="M1925" s="57"/>
      <c r="N1925" s="57"/>
      <c r="O1925" s="57"/>
      <c r="P1925" s="57"/>
    </row>
    <row r="1926" spans="1:16" ht="15.75" outlineLevel="1" x14ac:dyDescent="0.25">
      <c r="A1926" s="147"/>
      <c r="B1926" s="135"/>
      <c r="C1926" s="135"/>
      <c r="D1926" s="86" t="s">
        <v>7</v>
      </c>
      <c r="E1926" s="94">
        <v>0</v>
      </c>
      <c r="F1926" s="94">
        <v>0</v>
      </c>
      <c r="G1926" s="94">
        <v>0</v>
      </c>
      <c r="H1926" s="94">
        <v>0</v>
      </c>
      <c r="I1926" s="94">
        <v>0</v>
      </c>
      <c r="J1926" s="92">
        <f t="shared" si="450"/>
        <v>0</v>
      </c>
      <c r="K1926" s="57"/>
      <c r="L1926" s="57"/>
      <c r="M1926" s="57"/>
      <c r="N1926" s="57"/>
      <c r="O1926" s="57"/>
      <c r="P1926" s="57"/>
    </row>
    <row r="1927" spans="1:16" ht="15.75" outlineLevel="1" x14ac:dyDescent="0.25">
      <c r="A1927" s="147"/>
      <c r="B1927" s="135"/>
      <c r="C1927" s="135"/>
      <c r="D1927" s="86" t="s">
        <v>8</v>
      </c>
      <c r="E1927" s="94">
        <v>0</v>
      </c>
      <c r="F1927" s="94">
        <v>0</v>
      </c>
      <c r="G1927" s="94">
        <v>0</v>
      </c>
      <c r="H1927" s="94">
        <v>0</v>
      </c>
      <c r="I1927" s="94">
        <v>0</v>
      </c>
      <c r="J1927" s="92">
        <f t="shared" si="450"/>
        <v>0</v>
      </c>
      <c r="K1927" s="57"/>
      <c r="L1927" s="57"/>
      <c r="M1927" s="57"/>
      <c r="N1927" s="57"/>
      <c r="O1927" s="57"/>
      <c r="P1927" s="57"/>
    </row>
    <row r="1928" spans="1:16" ht="15.75" outlineLevel="1" x14ac:dyDescent="0.25">
      <c r="A1928" s="147"/>
      <c r="B1928" s="135"/>
      <c r="C1928" s="135"/>
      <c r="D1928" s="86" t="s">
        <v>9</v>
      </c>
      <c r="E1928" s="94">
        <v>0</v>
      </c>
      <c r="F1928" s="94">
        <v>0</v>
      </c>
      <c r="G1928" s="94">
        <v>0</v>
      </c>
      <c r="H1928" s="94">
        <v>0</v>
      </c>
      <c r="I1928" s="94">
        <v>0</v>
      </c>
      <c r="J1928" s="92">
        <f t="shared" si="450"/>
        <v>0</v>
      </c>
      <c r="K1928" s="57"/>
      <c r="L1928" s="57"/>
      <c r="M1928" s="57"/>
      <c r="N1928" s="57"/>
      <c r="O1928" s="57"/>
      <c r="P1928" s="57"/>
    </row>
    <row r="1929" spans="1:16" ht="15.75" outlineLevel="1" x14ac:dyDescent="0.25">
      <c r="A1929" s="147"/>
      <c r="B1929" s="135"/>
      <c r="C1929" s="135" t="s">
        <v>290</v>
      </c>
      <c r="D1929" s="86" t="s">
        <v>6</v>
      </c>
      <c r="E1929" s="93">
        <f>SUM(E1930:E1933)</f>
        <v>0</v>
      </c>
      <c r="F1929" s="93">
        <f>SUM(F1930:F1933)</f>
        <v>0</v>
      </c>
      <c r="G1929" s="93">
        <f>SUM(G1930:G1933)</f>
        <v>0</v>
      </c>
      <c r="H1929" s="93">
        <f>SUM(H1930:H1933)</f>
        <v>0</v>
      </c>
      <c r="I1929" s="93">
        <f>SUM(I1930:I1933)</f>
        <v>0</v>
      </c>
      <c r="J1929" s="92">
        <f t="shared" si="450"/>
        <v>0</v>
      </c>
      <c r="K1929" s="57"/>
      <c r="L1929" s="57"/>
      <c r="M1929" s="57"/>
      <c r="N1929" s="57"/>
      <c r="O1929" s="57"/>
      <c r="P1929" s="57"/>
    </row>
    <row r="1930" spans="1:16" ht="15.75" outlineLevel="1" x14ac:dyDescent="0.25">
      <c r="A1930" s="147"/>
      <c r="B1930" s="135"/>
      <c r="C1930" s="135"/>
      <c r="D1930" s="86" t="s">
        <v>180</v>
      </c>
      <c r="E1930" s="92">
        <v>0</v>
      </c>
      <c r="F1930" s="92">
        <v>0</v>
      </c>
      <c r="G1930" s="92">
        <v>0</v>
      </c>
      <c r="H1930" s="92">
        <v>0</v>
      </c>
      <c r="I1930" s="92">
        <v>0</v>
      </c>
      <c r="J1930" s="92">
        <f t="shared" si="450"/>
        <v>0</v>
      </c>
      <c r="K1930" s="57"/>
      <c r="L1930" s="57"/>
      <c r="M1930" s="57"/>
      <c r="N1930" s="57"/>
      <c r="O1930" s="57"/>
      <c r="P1930" s="57"/>
    </row>
    <row r="1931" spans="1:16" ht="15.75" outlineLevel="1" x14ac:dyDescent="0.25">
      <c r="A1931" s="147"/>
      <c r="B1931" s="135"/>
      <c r="C1931" s="135"/>
      <c r="D1931" s="86" t="s">
        <v>7</v>
      </c>
      <c r="E1931" s="92">
        <v>0</v>
      </c>
      <c r="F1931" s="92">
        <v>0</v>
      </c>
      <c r="G1931" s="92">
        <v>0</v>
      </c>
      <c r="H1931" s="92">
        <v>0</v>
      </c>
      <c r="I1931" s="92">
        <v>0</v>
      </c>
      <c r="J1931" s="92">
        <f t="shared" si="450"/>
        <v>0</v>
      </c>
      <c r="K1931" s="57"/>
      <c r="L1931" s="57"/>
      <c r="M1931" s="57"/>
      <c r="N1931" s="57"/>
      <c r="O1931" s="57"/>
      <c r="P1931" s="57"/>
    </row>
    <row r="1932" spans="1:16" ht="15.75" outlineLevel="1" x14ac:dyDescent="0.25">
      <c r="A1932" s="147"/>
      <c r="B1932" s="135"/>
      <c r="C1932" s="135"/>
      <c r="D1932" s="86" t="s">
        <v>8</v>
      </c>
      <c r="E1932" s="92">
        <v>0</v>
      </c>
      <c r="F1932" s="92">
        <v>0</v>
      </c>
      <c r="G1932" s="92">
        <v>0</v>
      </c>
      <c r="H1932" s="92">
        <v>0</v>
      </c>
      <c r="I1932" s="92">
        <v>0</v>
      </c>
      <c r="J1932" s="92">
        <f t="shared" si="450"/>
        <v>0</v>
      </c>
      <c r="K1932" s="57"/>
      <c r="L1932" s="57"/>
      <c r="M1932" s="57"/>
      <c r="N1932" s="57"/>
      <c r="O1932" s="57"/>
      <c r="P1932" s="57"/>
    </row>
    <row r="1933" spans="1:16" ht="107.25" customHeight="1" outlineLevel="1" x14ac:dyDescent="0.25">
      <c r="A1933" s="147"/>
      <c r="B1933" s="135"/>
      <c r="C1933" s="135"/>
      <c r="D1933" s="86" t="s">
        <v>9</v>
      </c>
      <c r="E1933" s="92">
        <v>0</v>
      </c>
      <c r="F1933" s="92">
        <v>0</v>
      </c>
      <c r="G1933" s="92">
        <v>0</v>
      </c>
      <c r="H1933" s="92">
        <v>0</v>
      </c>
      <c r="I1933" s="92">
        <v>0</v>
      </c>
      <c r="J1933" s="92">
        <f t="shared" si="450"/>
        <v>0</v>
      </c>
      <c r="K1933" s="57"/>
      <c r="L1933" s="57"/>
      <c r="M1933" s="57"/>
      <c r="N1933" s="57"/>
      <c r="O1933" s="57"/>
      <c r="P1933" s="57"/>
    </row>
    <row r="1934" spans="1:16" ht="15.75" outlineLevel="1" x14ac:dyDescent="0.25">
      <c r="A1934" s="147"/>
      <c r="B1934" s="135"/>
      <c r="C1934" s="135" t="s">
        <v>51</v>
      </c>
      <c r="D1934" s="86" t="s">
        <v>6</v>
      </c>
      <c r="E1934" s="93">
        <f>SUM(E1935:E1938)</f>
        <v>0</v>
      </c>
      <c r="F1934" s="93">
        <f>SUM(F1935:F1938)</f>
        <v>0</v>
      </c>
      <c r="G1934" s="93">
        <f>SUM(G1935:G1938)</f>
        <v>0</v>
      </c>
      <c r="H1934" s="93">
        <f>SUM(H1935:H1938)</f>
        <v>0</v>
      </c>
      <c r="I1934" s="93">
        <f>SUM(I1935:I1938)</f>
        <v>0</v>
      </c>
      <c r="J1934" s="92">
        <f t="shared" si="450"/>
        <v>0</v>
      </c>
      <c r="K1934" s="57"/>
      <c r="L1934" s="57"/>
      <c r="M1934" s="57"/>
      <c r="N1934" s="57"/>
      <c r="O1934" s="57"/>
      <c r="P1934" s="57"/>
    </row>
    <row r="1935" spans="1:16" ht="15.75" outlineLevel="1" x14ac:dyDescent="0.25">
      <c r="A1935" s="147"/>
      <c r="B1935" s="135"/>
      <c r="C1935" s="135"/>
      <c r="D1935" s="86" t="s">
        <v>180</v>
      </c>
      <c r="E1935" s="92">
        <f t="shared" ref="E1935:I1938" si="452">E1925+E1930</f>
        <v>0</v>
      </c>
      <c r="F1935" s="92">
        <f t="shared" si="452"/>
        <v>0</v>
      </c>
      <c r="G1935" s="92">
        <f t="shared" si="452"/>
        <v>0</v>
      </c>
      <c r="H1935" s="92">
        <f t="shared" si="452"/>
        <v>0</v>
      </c>
      <c r="I1935" s="92">
        <f t="shared" si="452"/>
        <v>0</v>
      </c>
      <c r="J1935" s="92">
        <f t="shared" si="450"/>
        <v>0</v>
      </c>
      <c r="K1935" s="57"/>
      <c r="L1935" s="57"/>
      <c r="M1935" s="57"/>
      <c r="N1935" s="57"/>
      <c r="O1935" s="57"/>
      <c r="P1935" s="57"/>
    </row>
    <row r="1936" spans="1:16" ht="15.75" outlineLevel="1" x14ac:dyDescent="0.25">
      <c r="A1936" s="147"/>
      <c r="B1936" s="135"/>
      <c r="C1936" s="135"/>
      <c r="D1936" s="86" t="s">
        <v>7</v>
      </c>
      <c r="E1936" s="92">
        <f t="shared" si="452"/>
        <v>0</v>
      </c>
      <c r="F1936" s="92">
        <f t="shared" si="452"/>
        <v>0</v>
      </c>
      <c r="G1936" s="92">
        <f t="shared" si="452"/>
        <v>0</v>
      </c>
      <c r="H1936" s="92">
        <f t="shared" si="452"/>
        <v>0</v>
      </c>
      <c r="I1936" s="92">
        <f t="shared" si="452"/>
        <v>0</v>
      </c>
      <c r="J1936" s="92">
        <f t="shared" si="450"/>
        <v>0</v>
      </c>
      <c r="K1936" s="57"/>
      <c r="L1936" s="57"/>
      <c r="M1936" s="57"/>
      <c r="N1936" s="57"/>
      <c r="O1936" s="57"/>
      <c r="P1936" s="57"/>
    </row>
    <row r="1937" spans="1:16" ht="15.75" outlineLevel="1" x14ac:dyDescent="0.25">
      <c r="A1937" s="147"/>
      <c r="B1937" s="135"/>
      <c r="C1937" s="135"/>
      <c r="D1937" s="86" t="s">
        <v>8</v>
      </c>
      <c r="E1937" s="92">
        <f t="shared" si="452"/>
        <v>0</v>
      </c>
      <c r="F1937" s="92">
        <f t="shared" si="452"/>
        <v>0</v>
      </c>
      <c r="G1937" s="92">
        <f t="shared" si="452"/>
        <v>0</v>
      </c>
      <c r="H1937" s="92">
        <f t="shared" si="452"/>
        <v>0</v>
      </c>
      <c r="I1937" s="92">
        <f t="shared" si="452"/>
        <v>0</v>
      </c>
      <c r="J1937" s="92">
        <f t="shared" si="450"/>
        <v>0</v>
      </c>
      <c r="K1937" s="57"/>
      <c r="L1937" s="57"/>
      <c r="M1937" s="57"/>
      <c r="N1937" s="57"/>
      <c r="O1937" s="57"/>
      <c r="P1937" s="57"/>
    </row>
    <row r="1938" spans="1:16" ht="15.75" outlineLevel="1" x14ac:dyDescent="0.25">
      <c r="A1938" s="147"/>
      <c r="B1938" s="135"/>
      <c r="C1938" s="135"/>
      <c r="D1938" s="86" t="s">
        <v>9</v>
      </c>
      <c r="E1938" s="92">
        <f t="shared" si="452"/>
        <v>0</v>
      </c>
      <c r="F1938" s="92">
        <f t="shared" si="452"/>
        <v>0</v>
      </c>
      <c r="G1938" s="92">
        <f t="shared" si="452"/>
        <v>0</v>
      </c>
      <c r="H1938" s="92">
        <f t="shared" si="452"/>
        <v>0</v>
      </c>
      <c r="I1938" s="92">
        <f t="shared" si="452"/>
        <v>0</v>
      </c>
      <c r="J1938" s="92">
        <f t="shared" si="450"/>
        <v>0</v>
      </c>
      <c r="K1938" s="57"/>
      <c r="L1938" s="57"/>
      <c r="M1938" s="57"/>
      <c r="N1938" s="57"/>
      <c r="O1938" s="57"/>
      <c r="P1938" s="57"/>
    </row>
    <row r="1939" spans="1:16" ht="15.75" customHeight="1" outlineLevel="1" x14ac:dyDescent="0.25">
      <c r="A1939" s="167" t="s">
        <v>99</v>
      </c>
      <c r="B1939" s="167"/>
      <c r="C1939" s="138" t="s">
        <v>161</v>
      </c>
      <c r="D1939" s="96" t="s">
        <v>6</v>
      </c>
      <c r="E1939" s="98">
        <f>SUM(E1940:E1943)</f>
        <v>0</v>
      </c>
      <c r="F1939" s="98">
        <f>SUM(F1940:F1943)</f>
        <v>0</v>
      </c>
      <c r="G1939" s="98">
        <f>SUM(G1940:G1943)</f>
        <v>0</v>
      </c>
      <c r="H1939" s="98">
        <f>SUM(H1940:H1943)</f>
        <v>0</v>
      </c>
      <c r="I1939" s="98">
        <f>SUM(I1940:I1943)</f>
        <v>0</v>
      </c>
      <c r="J1939" s="97">
        <f>E1939+F1939+G1939+H1939+I1939</f>
        <v>0</v>
      </c>
      <c r="K1939" s="57"/>
      <c r="L1939" s="57"/>
      <c r="M1939" s="57"/>
      <c r="N1939" s="57"/>
      <c r="O1939" s="57"/>
      <c r="P1939" s="57"/>
    </row>
    <row r="1940" spans="1:16" ht="15.75" outlineLevel="1" x14ac:dyDescent="0.25">
      <c r="A1940" s="167"/>
      <c r="B1940" s="167"/>
      <c r="C1940" s="138"/>
      <c r="D1940" s="96" t="s">
        <v>180</v>
      </c>
      <c r="E1940" s="97">
        <f>E1925+E1910+E1895+E1880+E1865+E1850+E1835+E1820+E1805+E1790+E1775+E1760+E1745+E1730+E1715+E1700+E1685+E1670+E1655+E1640+E1625+E1610+E1595+E1590</f>
        <v>0</v>
      </c>
      <c r="F1940" s="97">
        <f>F1925+F1910+F1895+F1880+F1865+F1850+F1835+F1820+F1805+F1790+F1775+F1760+F1745+F1730+F1715+F1700+F1685+F1670+F1655+F1640+F1625+F1610+F1595+F1590</f>
        <v>0</v>
      </c>
      <c r="G1940" s="97">
        <f>G1925+G1910+G1895+G1880+G1865+G1850+G1835+G1820+G1805+G1790+G1775+G1760+G1745+G1730+G1715+G1700+G1685+G1670+G1655+G1640+G1625+G1610+G1595+G1590</f>
        <v>0</v>
      </c>
      <c r="H1940" s="97">
        <f>H1925+H1910+H1895+H1880+H1865+H1850+H1835+H1820+H1805+H1790+H1775+H1760+H1745+H1730+H1715+H1700+H1685+H1670+H1655+H1640+H1625+H1610+H1595+H1590</f>
        <v>0</v>
      </c>
      <c r="I1940" s="97">
        <f>I1925+I1910+I1895+I1880+I1865+I1850+I1835+I1820+I1805+I1790+I1775+I1760+I1745+I1730+I1715+I1700+I1685+I1670+I1655+I1640+I1625+I1610+I1595+I1590</f>
        <v>0</v>
      </c>
      <c r="J1940" s="97">
        <f t="shared" ref="J1940:J2139" si="453">E1940+F1940+G1940+H1940+I1940</f>
        <v>0</v>
      </c>
      <c r="K1940" s="57"/>
      <c r="L1940" s="57"/>
      <c r="M1940" s="57"/>
      <c r="N1940" s="57"/>
      <c r="O1940" s="57"/>
      <c r="P1940" s="57"/>
    </row>
    <row r="1941" spans="1:16" ht="15.75" outlineLevel="1" x14ac:dyDescent="0.25">
      <c r="A1941" s="167"/>
      <c r="B1941" s="167"/>
      <c r="C1941" s="138"/>
      <c r="D1941" s="96" t="s">
        <v>7</v>
      </c>
      <c r="E1941" s="97">
        <f t="shared" ref="E1941:I1943" si="454">E1926+E1911+E1896+E1881+E1866+E1851+E1836+E1821+E1806+E1791+E1776+E1761+E1746+E1731+E1716+E1701+E1686+E1671+E1656+E1641+E1626+E1611+E1596+E1591</f>
        <v>0</v>
      </c>
      <c r="F1941" s="97">
        <f t="shared" si="454"/>
        <v>0</v>
      </c>
      <c r="G1941" s="97">
        <f t="shared" si="454"/>
        <v>0</v>
      </c>
      <c r="H1941" s="97">
        <f t="shared" si="454"/>
        <v>0</v>
      </c>
      <c r="I1941" s="97">
        <f t="shared" si="454"/>
        <v>0</v>
      </c>
      <c r="J1941" s="97">
        <f t="shared" si="453"/>
        <v>0</v>
      </c>
      <c r="K1941" s="57"/>
      <c r="L1941" s="57"/>
      <c r="M1941" s="57"/>
      <c r="N1941" s="57"/>
      <c r="O1941" s="57"/>
      <c r="P1941" s="57"/>
    </row>
    <row r="1942" spans="1:16" ht="15.75" outlineLevel="1" x14ac:dyDescent="0.25">
      <c r="A1942" s="167"/>
      <c r="B1942" s="167"/>
      <c r="C1942" s="138"/>
      <c r="D1942" s="96" t="s">
        <v>8</v>
      </c>
      <c r="E1942" s="97">
        <f t="shared" si="454"/>
        <v>0</v>
      </c>
      <c r="F1942" s="97">
        <f t="shared" si="454"/>
        <v>0</v>
      </c>
      <c r="G1942" s="97">
        <f t="shared" si="454"/>
        <v>0</v>
      </c>
      <c r="H1942" s="97">
        <f t="shared" si="454"/>
        <v>0</v>
      </c>
      <c r="I1942" s="97">
        <f t="shared" si="454"/>
        <v>0</v>
      </c>
      <c r="J1942" s="97">
        <f t="shared" si="453"/>
        <v>0</v>
      </c>
      <c r="K1942" s="57"/>
      <c r="L1942" s="57"/>
      <c r="M1942" s="57"/>
      <c r="N1942" s="57"/>
      <c r="O1942" s="57"/>
      <c r="P1942" s="57"/>
    </row>
    <row r="1943" spans="1:16" ht="15.75" outlineLevel="1" x14ac:dyDescent="0.25">
      <c r="A1943" s="167"/>
      <c r="B1943" s="167"/>
      <c r="C1943" s="138"/>
      <c r="D1943" s="96" t="s">
        <v>9</v>
      </c>
      <c r="E1943" s="97">
        <f t="shared" si="454"/>
        <v>0</v>
      </c>
      <c r="F1943" s="97">
        <f t="shared" si="454"/>
        <v>0</v>
      </c>
      <c r="G1943" s="97">
        <f t="shared" si="454"/>
        <v>0</v>
      </c>
      <c r="H1943" s="97">
        <f t="shared" si="454"/>
        <v>0</v>
      </c>
      <c r="I1943" s="97">
        <f t="shared" si="454"/>
        <v>0</v>
      </c>
      <c r="J1943" s="97">
        <f t="shared" si="453"/>
        <v>0</v>
      </c>
      <c r="K1943" s="57"/>
      <c r="L1943" s="57"/>
      <c r="M1943" s="57"/>
      <c r="N1943" s="57"/>
      <c r="O1943" s="57"/>
      <c r="P1943" s="57"/>
    </row>
    <row r="1944" spans="1:16" ht="15.75" outlineLevel="1" x14ac:dyDescent="0.25">
      <c r="A1944" s="167"/>
      <c r="B1944" s="167"/>
      <c r="C1944" s="183" t="s">
        <v>291</v>
      </c>
      <c r="D1944" s="96" t="s">
        <v>6</v>
      </c>
      <c r="E1944" s="98">
        <f>SUM(E1945:E1948)</f>
        <v>0</v>
      </c>
      <c r="F1944" s="98">
        <f>SUM(F1945:F1948)</f>
        <v>0</v>
      </c>
      <c r="G1944" s="98">
        <f>SUM(G1945:G1948)</f>
        <v>0</v>
      </c>
      <c r="H1944" s="98">
        <f>SUM(H1945:H1948)</f>
        <v>0</v>
      </c>
      <c r="I1944" s="98">
        <f>SUM(I1945:I1948)</f>
        <v>0</v>
      </c>
      <c r="J1944" s="97">
        <f t="shared" si="453"/>
        <v>0</v>
      </c>
      <c r="K1944" s="57"/>
      <c r="L1944" s="57"/>
      <c r="M1944" s="57"/>
      <c r="N1944" s="57"/>
      <c r="O1944" s="57"/>
      <c r="P1944" s="57"/>
    </row>
    <row r="1945" spans="1:16" ht="15.75" outlineLevel="1" x14ac:dyDescent="0.25">
      <c r="A1945" s="167"/>
      <c r="B1945" s="167"/>
      <c r="C1945" s="183"/>
      <c r="D1945" s="96" t="s">
        <v>180</v>
      </c>
      <c r="E1945" s="97">
        <v>0</v>
      </c>
      <c r="F1945" s="97">
        <v>0</v>
      </c>
      <c r="G1945" s="97">
        <v>0</v>
      </c>
      <c r="H1945" s="97">
        <v>0</v>
      </c>
      <c r="I1945" s="97">
        <v>0</v>
      </c>
      <c r="J1945" s="97">
        <f t="shared" si="453"/>
        <v>0</v>
      </c>
      <c r="K1945" s="57"/>
      <c r="L1945" s="57"/>
      <c r="M1945" s="57"/>
      <c r="N1945" s="57"/>
      <c r="O1945" s="57"/>
      <c r="P1945" s="57"/>
    </row>
    <row r="1946" spans="1:16" ht="15.75" outlineLevel="1" x14ac:dyDescent="0.25">
      <c r="A1946" s="167"/>
      <c r="B1946" s="167"/>
      <c r="C1946" s="183"/>
      <c r="D1946" s="96" t="s">
        <v>7</v>
      </c>
      <c r="E1946" s="97">
        <v>0</v>
      </c>
      <c r="F1946" s="97">
        <v>0</v>
      </c>
      <c r="G1946" s="97">
        <v>0</v>
      </c>
      <c r="H1946" s="97">
        <v>0</v>
      </c>
      <c r="I1946" s="97">
        <v>0</v>
      </c>
      <c r="J1946" s="97">
        <f t="shared" si="453"/>
        <v>0</v>
      </c>
      <c r="K1946" s="57"/>
      <c r="L1946" s="57"/>
      <c r="M1946" s="57"/>
      <c r="N1946" s="57"/>
      <c r="O1946" s="57"/>
      <c r="P1946" s="57"/>
    </row>
    <row r="1947" spans="1:16" ht="15.75" outlineLevel="1" x14ac:dyDescent="0.25">
      <c r="A1947" s="167"/>
      <c r="B1947" s="167"/>
      <c r="C1947" s="183"/>
      <c r="D1947" s="96" t="s">
        <v>8</v>
      </c>
      <c r="E1947" s="97">
        <v>0</v>
      </c>
      <c r="F1947" s="97">
        <v>0</v>
      </c>
      <c r="G1947" s="97">
        <v>0</v>
      </c>
      <c r="H1947" s="97">
        <v>0</v>
      </c>
      <c r="I1947" s="97">
        <v>0</v>
      </c>
      <c r="J1947" s="97">
        <f t="shared" si="453"/>
        <v>0</v>
      </c>
      <c r="K1947" s="57"/>
      <c r="L1947" s="57"/>
      <c r="M1947" s="57"/>
      <c r="N1947" s="57"/>
      <c r="O1947" s="57"/>
      <c r="P1947" s="57"/>
    </row>
    <row r="1948" spans="1:16" ht="120" customHeight="1" outlineLevel="1" x14ac:dyDescent="0.25">
      <c r="A1948" s="167"/>
      <c r="B1948" s="167"/>
      <c r="C1948" s="183"/>
      <c r="D1948" s="96" t="s">
        <v>9</v>
      </c>
      <c r="E1948" s="97">
        <v>0</v>
      </c>
      <c r="F1948" s="97">
        <v>0</v>
      </c>
      <c r="G1948" s="97">
        <v>0</v>
      </c>
      <c r="H1948" s="97">
        <v>0</v>
      </c>
      <c r="I1948" s="97">
        <v>0</v>
      </c>
      <c r="J1948" s="97">
        <f t="shared" si="453"/>
        <v>0</v>
      </c>
      <c r="K1948" s="57"/>
      <c r="L1948" s="57"/>
      <c r="M1948" s="57"/>
      <c r="N1948" s="57"/>
      <c r="O1948" s="57"/>
      <c r="P1948" s="57"/>
    </row>
    <row r="1949" spans="1:16" ht="15.75" outlineLevel="1" x14ac:dyDescent="0.25">
      <c r="A1949" s="167"/>
      <c r="B1949" s="167"/>
      <c r="C1949" s="138" t="s">
        <v>51</v>
      </c>
      <c r="D1949" s="96" t="s">
        <v>6</v>
      </c>
      <c r="E1949" s="98">
        <f>SUM(E1950:E1953)</f>
        <v>0</v>
      </c>
      <c r="F1949" s="98">
        <f>SUM(F1950:F1953)</f>
        <v>0</v>
      </c>
      <c r="G1949" s="98">
        <f>SUM(G1950:G1953)</f>
        <v>0</v>
      </c>
      <c r="H1949" s="98">
        <f>SUM(H1950:H1953)</f>
        <v>0</v>
      </c>
      <c r="I1949" s="98">
        <f>SUM(I1950:I1953)</f>
        <v>0</v>
      </c>
      <c r="J1949" s="97">
        <f t="shared" si="453"/>
        <v>0</v>
      </c>
      <c r="K1949" s="57"/>
      <c r="L1949" s="57"/>
      <c r="M1949" s="57"/>
      <c r="N1949" s="57"/>
      <c r="O1949" s="57"/>
      <c r="P1949" s="57"/>
    </row>
    <row r="1950" spans="1:16" ht="15.75" outlineLevel="1" x14ac:dyDescent="0.25">
      <c r="A1950" s="167"/>
      <c r="B1950" s="167"/>
      <c r="C1950" s="138"/>
      <c r="D1950" s="96" t="s">
        <v>180</v>
      </c>
      <c r="E1950" s="97">
        <f>E1940+E1945</f>
        <v>0</v>
      </c>
      <c r="F1950" s="97">
        <f>F1940+F1945</f>
        <v>0</v>
      </c>
      <c r="G1950" s="97">
        <f>G1940+G1945</f>
        <v>0</v>
      </c>
      <c r="H1950" s="97">
        <f>H1940+H1945</f>
        <v>0</v>
      </c>
      <c r="I1950" s="97">
        <f>I1940+I1945</f>
        <v>0</v>
      </c>
      <c r="J1950" s="97">
        <f t="shared" si="453"/>
        <v>0</v>
      </c>
      <c r="K1950" s="57"/>
      <c r="L1950" s="57"/>
      <c r="M1950" s="57"/>
      <c r="N1950" s="57"/>
      <c r="O1950" s="57"/>
      <c r="P1950" s="57"/>
    </row>
    <row r="1951" spans="1:16" ht="15.75" outlineLevel="1" x14ac:dyDescent="0.25">
      <c r="A1951" s="167"/>
      <c r="B1951" s="167"/>
      <c r="C1951" s="138"/>
      <c r="D1951" s="96" t="s">
        <v>7</v>
      </c>
      <c r="E1951" s="97">
        <f t="shared" ref="E1951:I1953" si="455">E1941+E1946</f>
        <v>0</v>
      </c>
      <c r="F1951" s="97">
        <f t="shared" si="455"/>
        <v>0</v>
      </c>
      <c r="G1951" s="97">
        <f t="shared" si="455"/>
        <v>0</v>
      </c>
      <c r="H1951" s="97">
        <f t="shared" si="455"/>
        <v>0</v>
      </c>
      <c r="I1951" s="97">
        <f t="shared" si="455"/>
        <v>0</v>
      </c>
      <c r="J1951" s="97">
        <f t="shared" si="453"/>
        <v>0</v>
      </c>
      <c r="K1951" s="57"/>
      <c r="L1951" s="57"/>
      <c r="M1951" s="57"/>
      <c r="N1951" s="57"/>
      <c r="O1951" s="57"/>
      <c r="P1951" s="57"/>
    </row>
    <row r="1952" spans="1:16" ht="15.75" outlineLevel="1" x14ac:dyDescent="0.25">
      <c r="A1952" s="167"/>
      <c r="B1952" s="167"/>
      <c r="C1952" s="138"/>
      <c r="D1952" s="96" t="s">
        <v>8</v>
      </c>
      <c r="E1952" s="97">
        <f t="shared" si="455"/>
        <v>0</v>
      </c>
      <c r="F1952" s="97">
        <f t="shared" si="455"/>
        <v>0</v>
      </c>
      <c r="G1952" s="97">
        <f t="shared" si="455"/>
        <v>0</v>
      </c>
      <c r="H1952" s="97">
        <f t="shared" si="455"/>
        <v>0</v>
      </c>
      <c r="I1952" s="97">
        <f t="shared" si="455"/>
        <v>0</v>
      </c>
      <c r="J1952" s="97">
        <f t="shared" si="453"/>
        <v>0</v>
      </c>
      <c r="K1952" s="57"/>
      <c r="L1952" s="57"/>
      <c r="M1952" s="57"/>
      <c r="N1952" s="57"/>
      <c r="O1952" s="57"/>
      <c r="P1952" s="57"/>
    </row>
    <row r="1953" spans="1:26" ht="15.75" outlineLevel="1" x14ac:dyDescent="0.25">
      <c r="A1953" s="182"/>
      <c r="B1953" s="182"/>
      <c r="C1953" s="163"/>
      <c r="D1953" s="111" t="s">
        <v>9</v>
      </c>
      <c r="E1953" s="112">
        <f t="shared" si="455"/>
        <v>0</v>
      </c>
      <c r="F1953" s="112">
        <f t="shared" si="455"/>
        <v>0</v>
      </c>
      <c r="G1953" s="112">
        <f t="shared" si="455"/>
        <v>0</v>
      </c>
      <c r="H1953" s="112">
        <f t="shared" si="455"/>
        <v>0</v>
      </c>
      <c r="I1953" s="112">
        <f t="shared" si="455"/>
        <v>0</v>
      </c>
      <c r="J1953" s="112">
        <f t="shared" si="453"/>
        <v>0</v>
      </c>
      <c r="K1953" s="57"/>
      <c r="L1953" s="57"/>
      <c r="M1953" s="57"/>
      <c r="N1953" s="57"/>
      <c r="O1953" s="57"/>
      <c r="P1953" s="57"/>
    </row>
    <row r="1954" spans="1:26" ht="15.75" x14ac:dyDescent="0.25">
      <c r="A1954" s="184" t="s">
        <v>324</v>
      </c>
      <c r="B1954" s="184"/>
      <c r="C1954" s="184"/>
      <c r="D1954" s="184"/>
      <c r="E1954" s="184"/>
      <c r="F1954" s="184"/>
      <c r="G1954" s="184"/>
      <c r="H1954" s="184"/>
      <c r="I1954" s="184"/>
      <c r="J1954" s="184"/>
      <c r="K1954" s="65"/>
      <c r="L1954" s="65"/>
      <c r="M1954" s="66"/>
      <c r="N1954" s="66"/>
      <c r="O1954" s="66"/>
      <c r="P1954" s="66"/>
      <c r="Q1954" s="66"/>
      <c r="R1954" s="66"/>
      <c r="S1954" s="66"/>
      <c r="T1954" s="66"/>
      <c r="U1954" s="66"/>
      <c r="V1954" s="66"/>
      <c r="W1954" s="66"/>
      <c r="X1954" s="66"/>
      <c r="Y1954" s="66"/>
      <c r="Z1954" s="66"/>
    </row>
    <row r="1955" spans="1:26" ht="15.75" x14ac:dyDescent="0.25">
      <c r="A1955" s="185" t="s">
        <v>13</v>
      </c>
      <c r="B1955" s="185" t="s">
        <v>325</v>
      </c>
      <c r="C1955" s="185" t="s">
        <v>161</v>
      </c>
      <c r="D1955" s="113" t="s">
        <v>6</v>
      </c>
      <c r="E1955" s="93">
        <f>SUM(E1956:E1959)</f>
        <v>0</v>
      </c>
      <c r="F1955" s="93">
        <f>SUM(F1956:F1959)</f>
        <v>0</v>
      </c>
      <c r="G1955" s="93">
        <f>SUM(G1956:G1959)</f>
        <v>0</v>
      </c>
      <c r="H1955" s="93">
        <f>SUM(H1956:H1959)</f>
        <v>0</v>
      </c>
      <c r="I1955" s="93">
        <f>SUM(I1956:I1959)</f>
        <v>0</v>
      </c>
      <c r="J1955" s="114">
        <f>E1955+F1955+G1955+H1955+I1955</f>
        <v>0</v>
      </c>
      <c r="K1955" s="65"/>
      <c r="L1955" s="65"/>
      <c r="M1955" s="66"/>
      <c r="N1955" s="66"/>
      <c r="O1955" s="66"/>
      <c r="P1955" s="66"/>
      <c r="Q1955" s="66"/>
      <c r="R1955" s="66"/>
      <c r="S1955" s="66"/>
      <c r="T1955" s="66"/>
      <c r="U1955" s="66"/>
      <c r="V1955" s="66"/>
      <c r="W1955" s="66"/>
      <c r="X1955" s="66"/>
      <c r="Y1955" s="66"/>
      <c r="Z1955" s="66"/>
    </row>
    <row r="1956" spans="1:26" ht="15.75" x14ac:dyDescent="0.25">
      <c r="A1956" s="186"/>
      <c r="B1956" s="186"/>
      <c r="C1956" s="186"/>
      <c r="D1956" s="113" t="s">
        <v>180</v>
      </c>
      <c r="E1956" s="115">
        <v>0</v>
      </c>
      <c r="F1956" s="95">
        <v>0</v>
      </c>
      <c r="G1956" s="115">
        <v>0</v>
      </c>
      <c r="H1956" s="115">
        <v>0</v>
      </c>
      <c r="I1956" s="115">
        <v>0</v>
      </c>
      <c r="J1956" s="114">
        <f t="shared" ref="J1956:J2054" si="456">E1956+F1956+G1956+H1956+I1956</f>
        <v>0</v>
      </c>
      <c r="K1956" s="65"/>
      <c r="L1956" s="65"/>
      <c r="M1956" s="66"/>
      <c r="N1956" s="66"/>
      <c r="O1956" s="66"/>
      <c r="P1956" s="66"/>
      <c r="Q1956" s="66"/>
      <c r="R1956" s="66"/>
      <c r="S1956" s="66"/>
      <c r="T1956" s="66"/>
      <c r="U1956" s="66"/>
      <c r="V1956" s="66"/>
      <c r="W1956" s="66"/>
      <c r="X1956" s="66"/>
      <c r="Y1956" s="66"/>
      <c r="Z1956" s="66"/>
    </row>
    <row r="1957" spans="1:26" ht="15.75" x14ac:dyDescent="0.25">
      <c r="A1957" s="186"/>
      <c r="B1957" s="186"/>
      <c r="C1957" s="186"/>
      <c r="D1957" s="113" t="s">
        <v>7</v>
      </c>
      <c r="E1957" s="115">
        <v>0</v>
      </c>
      <c r="F1957" s="95">
        <v>0</v>
      </c>
      <c r="G1957" s="115">
        <v>0</v>
      </c>
      <c r="H1957" s="115">
        <v>0</v>
      </c>
      <c r="I1957" s="115">
        <v>0</v>
      </c>
      <c r="J1957" s="114">
        <f t="shared" si="456"/>
        <v>0</v>
      </c>
      <c r="K1957" s="65"/>
      <c r="L1957" s="65"/>
      <c r="M1957" s="66"/>
      <c r="N1957" s="66"/>
      <c r="O1957" s="66"/>
      <c r="P1957" s="66"/>
      <c r="Q1957" s="66"/>
      <c r="R1957" s="66"/>
      <c r="S1957" s="66"/>
      <c r="T1957" s="66"/>
      <c r="U1957" s="66"/>
      <c r="V1957" s="66"/>
      <c r="W1957" s="66"/>
      <c r="X1957" s="66"/>
      <c r="Y1957" s="66"/>
      <c r="Z1957" s="66"/>
    </row>
    <row r="1958" spans="1:26" ht="15.75" x14ac:dyDescent="0.25">
      <c r="A1958" s="186"/>
      <c r="B1958" s="186"/>
      <c r="C1958" s="186"/>
      <c r="D1958" s="113" t="s">
        <v>8</v>
      </c>
      <c r="E1958" s="115">
        <v>0</v>
      </c>
      <c r="F1958" s="95">
        <v>0</v>
      </c>
      <c r="G1958" s="115">
        <v>0</v>
      </c>
      <c r="H1958" s="115">
        <v>0</v>
      </c>
      <c r="I1958" s="115">
        <v>0</v>
      </c>
      <c r="J1958" s="114">
        <f t="shared" si="456"/>
        <v>0</v>
      </c>
      <c r="K1958" s="65"/>
      <c r="L1958" s="65"/>
      <c r="M1958" s="66"/>
      <c r="N1958" s="66"/>
      <c r="O1958" s="66"/>
      <c r="P1958" s="66"/>
      <c r="Q1958" s="66"/>
      <c r="R1958" s="66"/>
      <c r="S1958" s="66"/>
      <c r="T1958" s="66"/>
      <c r="U1958" s="66"/>
      <c r="V1958" s="66"/>
      <c r="W1958" s="66"/>
      <c r="X1958" s="66"/>
      <c r="Y1958" s="66"/>
      <c r="Z1958" s="66"/>
    </row>
    <row r="1959" spans="1:26" ht="15.75" x14ac:dyDescent="0.25">
      <c r="A1959" s="186"/>
      <c r="B1959" s="186"/>
      <c r="C1959" s="189"/>
      <c r="D1959" s="113" t="s">
        <v>9</v>
      </c>
      <c r="E1959" s="115">
        <v>0</v>
      </c>
      <c r="F1959" s="95">
        <v>0</v>
      </c>
      <c r="G1959" s="115">
        <v>0</v>
      </c>
      <c r="H1959" s="115">
        <v>0</v>
      </c>
      <c r="I1959" s="115">
        <v>0</v>
      </c>
      <c r="J1959" s="114">
        <f t="shared" si="456"/>
        <v>0</v>
      </c>
      <c r="K1959" s="65"/>
      <c r="L1959" s="65"/>
      <c r="M1959" s="66"/>
      <c r="N1959" s="66"/>
      <c r="O1959" s="66"/>
      <c r="P1959" s="66"/>
      <c r="Q1959" s="66"/>
      <c r="R1959" s="66"/>
      <c r="S1959" s="66"/>
      <c r="T1959" s="66"/>
      <c r="U1959" s="66"/>
      <c r="V1959" s="66"/>
      <c r="W1959" s="66"/>
      <c r="X1959" s="66"/>
      <c r="Y1959" s="66"/>
      <c r="Z1959" s="66"/>
    </row>
    <row r="1960" spans="1:26" ht="15.75" x14ac:dyDescent="0.25">
      <c r="A1960" s="187"/>
      <c r="B1960" s="187"/>
      <c r="C1960" s="185" t="s">
        <v>326</v>
      </c>
      <c r="D1960" s="113" t="s">
        <v>6</v>
      </c>
      <c r="E1960" s="93">
        <f>SUM(E1961:E1964)</f>
        <v>0</v>
      </c>
      <c r="F1960" s="93">
        <f>SUM(F1961:F1964)</f>
        <v>0</v>
      </c>
      <c r="G1960" s="93">
        <f>SUM(G1961:G1964)</f>
        <v>0</v>
      </c>
      <c r="H1960" s="93">
        <f>SUM(H1961:H1964)</f>
        <v>0</v>
      </c>
      <c r="I1960" s="93">
        <f>SUM(I1961:I1964)</f>
        <v>0</v>
      </c>
      <c r="J1960" s="114">
        <f t="shared" si="456"/>
        <v>0</v>
      </c>
      <c r="K1960" s="65"/>
      <c r="L1960" s="65"/>
      <c r="M1960" s="66"/>
      <c r="N1960" s="66"/>
      <c r="O1960" s="66"/>
      <c r="P1960" s="66"/>
      <c r="Q1960" s="66"/>
      <c r="R1960" s="66"/>
      <c r="S1960" s="66"/>
      <c r="T1960" s="66"/>
      <c r="U1960" s="66"/>
      <c r="V1960" s="66"/>
      <c r="W1960" s="66"/>
      <c r="X1960" s="66"/>
      <c r="Y1960" s="66"/>
      <c r="Z1960" s="66"/>
    </row>
    <row r="1961" spans="1:26" ht="15.75" x14ac:dyDescent="0.25">
      <c r="A1961" s="187"/>
      <c r="B1961" s="187"/>
      <c r="C1961" s="186"/>
      <c r="D1961" s="113" t="s">
        <v>180</v>
      </c>
      <c r="E1961" s="115">
        <v>0</v>
      </c>
      <c r="F1961" s="95">
        <v>0</v>
      </c>
      <c r="G1961" s="115">
        <v>0</v>
      </c>
      <c r="H1961" s="115">
        <v>0</v>
      </c>
      <c r="I1961" s="115">
        <v>0</v>
      </c>
      <c r="J1961" s="114">
        <f t="shared" si="456"/>
        <v>0</v>
      </c>
      <c r="K1961" s="65"/>
      <c r="L1961" s="65"/>
      <c r="M1961" s="66"/>
      <c r="N1961" s="66"/>
      <c r="O1961" s="66"/>
      <c r="P1961" s="66"/>
      <c r="Q1961" s="66"/>
      <c r="R1961" s="66"/>
      <c r="S1961" s="66"/>
      <c r="T1961" s="66"/>
      <c r="U1961" s="66"/>
      <c r="V1961" s="66"/>
      <c r="W1961" s="66"/>
      <c r="X1961" s="66"/>
      <c r="Y1961" s="66"/>
      <c r="Z1961" s="66"/>
    </row>
    <row r="1962" spans="1:26" ht="15.75" x14ac:dyDescent="0.25">
      <c r="A1962" s="187"/>
      <c r="B1962" s="187"/>
      <c r="C1962" s="186"/>
      <c r="D1962" s="113" t="s">
        <v>7</v>
      </c>
      <c r="E1962" s="115">
        <v>0</v>
      </c>
      <c r="F1962" s="95">
        <v>0</v>
      </c>
      <c r="G1962" s="115">
        <v>0</v>
      </c>
      <c r="H1962" s="115">
        <v>0</v>
      </c>
      <c r="I1962" s="115">
        <v>0</v>
      </c>
      <c r="J1962" s="114">
        <f t="shared" si="456"/>
        <v>0</v>
      </c>
      <c r="K1962" s="65"/>
      <c r="L1962" s="65"/>
      <c r="M1962" s="66"/>
      <c r="N1962" s="66"/>
      <c r="O1962" s="66"/>
      <c r="P1962" s="66"/>
      <c r="Q1962" s="66"/>
      <c r="R1962" s="66"/>
      <c r="S1962" s="66"/>
      <c r="T1962" s="66"/>
      <c r="U1962" s="66"/>
      <c r="V1962" s="66"/>
      <c r="W1962" s="66"/>
      <c r="X1962" s="66"/>
      <c r="Y1962" s="66"/>
      <c r="Z1962" s="66"/>
    </row>
    <row r="1963" spans="1:26" ht="15.75" x14ac:dyDescent="0.25">
      <c r="A1963" s="187"/>
      <c r="B1963" s="187"/>
      <c r="C1963" s="186"/>
      <c r="D1963" s="113" t="s">
        <v>8</v>
      </c>
      <c r="E1963" s="115">
        <v>0</v>
      </c>
      <c r="F1963" s="95">
        <v>0</v>
      </c>
      <c r="G1963" s="115">
        <v>0</v>
      </c>
      <c r="H1963" s="115">
        <v>0</v>
      </c>
      <c r="I1963" s="115">
        <v>0</v>
      </c>
      <c r="J1963" s="114">
        <f t="shared" si="456"/>
        <v>0</v>
      </c>
      <c r="K1963" s="65"/>
      <c r="L1963" s="65"/>
      <c r="M1963" s="66"/>
      <c r="N1963" s="66"/>
      <c r="O1963" s="66"/>
      <c r="P1963" s="66"/>
      <c r="Q1963" s="66"/>
      <c r="R1963" s="66"/>
      <c r="S1963" s="66"/>
      <c r="T1963" s="66"/>
      <c r="U1963" s="66"/>
      <c r="V1963" s="66"/>
      <c r="W1963" s="66"/>
      <c r="X1963" s="66"/>
      <c r="Y1963" s="66"/>
      <c r="Z1963" s="66"/>
    </row>
    <row r="1964" spans="1:26" ht="15.75" x14ac:dyDescent="0.25">
      <c r="A1964" s="187"/>
      <c r="B1964" s="187"/>
      <c r="C1964" s="189"/>
      <c r="D1964" s="113" t="s">
        <v>9</v>
      </c>
      <c r="E1964" s="115">
        <v>0</v>
      </c>
      <c r="F1964" s="95">
        <v>0</v>
      </c>
      <c r="G1964" s="115">
        <v>0</v>
      </c>
      <c r="H1964" s="115">
        <v>0</v>
      </c>
      <c r="I1964" s="115">
        <v>0</v>
      </c>
      <c r="J1964" s="114">
        <f t="shared" si="456"/>
        <v>0</v>
      </c>
      <c r="K1964" s="65"/>
      <c r="L1964" s="65"/>
      <c r="M1964" s="66"/>
      <c r="N1964" s="66"/>
      <c r="O1964" s="66"/>
      <c r="P1964" s="66"/>
      <c r="Q1964" s="66"/>
      <c r="R1964" s="66"/>
      <c r="S1964" s="66"/>
      <c r="T1964" s="66"/>
      <c r="U1964" s="66"/>
      <c r="V1964" s="66"/>
      <c r="W1964" s="66"/>
      <c r="X1964" s="66"/>
      <c r="Y1964" s="66"/>
      <c r="Z1964" s="66"/>
    </row>
    <row r="1965" spans="1:26" ht="15.75" x14ac:dyDescent="0.25">
      <c r="A1965" s="187"/>
      <c r="B1965" s="187"/>
      <c r="C1965" s="185" t="s">
        <v>327</v>
      </c>
      <c r="D1965" s="113" t="s">
        <v>6</v>
      </c>
      <c r="E1965" s="93">
        <f>SUM(E1966:E1969)</f>
        <v>0</v>
      </c>
      <c r="F1965" s="93">
        <f>SUM(F1966:F1969)</f>
        <v>0</v>
      </c>
      <c r="G1965" s="93">
        <f>SUM(G1966:G1969)</f>
        <v>0</v>
      </c>
      <c r="H1965" s="93">
        <f>SUM(H1966:H1969)</f>
        <v>0</v>
      </c>
      <c r="I1965" s="93">
        <f>SUM(I1966:I1969)</f>
        <v>0</v>
      </c>
      <c r="J1965" s="114">
        <f t="shared" si="456"/>
        <v>0</v>
      </c>
      <c r="K1965" s="65"/>
      <c r="L1965" s="65"/>
      <c r="M1965" s="66"/>
      <c r="N1965" s="66"/>
      <c r="O1965" s="66"/>
      <c r="P1965" s="66"/>
      <c r="Q1965" s="66"/>
      <c r="R1965" s="66"/>
      <c r="S1965" s="66"/>
      <c r="T1965" s="66"/>
      <c r="U1965" s="66"/>
      <c r="V1965" s="66"/>
      <c r="W1965" s="66"/>
      <c r="X1965" s="66"/>
      <c r="Y1965" s="66"/>
      <c r="Z1965" s="66"/>
    </row>
    <row r="1966" spans="1:26" ht="15.75" x14ac:dyDescent="0.25">
      <c r="A1966" s="187"/>
      <c r="B1966" s="187"/>
      <c r="C1966" s="186"/>
      <c r="D1966" s="113" t="s">
        <v>180</v>
      </c>
      <c r="E1966" s="115">
        <v>0</v>
      </c>
      <c r="F1966" s="95">
        <v>0</v>
      </c>
      <c r="G1966" s="115">
        <v>0</v>
      </c>
      <c r="H1966" s="115">
        <v>0</v>
      </c>
      <c r="I1966" s="115">
        <v>0</v>
      </c>
      <c r="J1966" s="114">
        <f t="shared" si="456"/>
        <v>0</v>
      </c>
      <c r="K1966" s="65"/>
      <c r="L1966" s="65"/>
      <c r="M1966" s="66"/>
      <c r="N1966" s="66"/>
      <c r="O1966" s="66"/>
      <c r="P1966" s="66"/>
      <c r="Q1966" s="66"/>
      <c r="R1966" s="66"/>
      <c r="S1966" s="66"/>
      <c r="T1966" s="66"/>
      <c r="U1966" s="66"/>
      <c r="V1966" s="66"/>
      <c r="W1966" s="66"/>
      <c r="X1966" s="66"/>
      <c r="Y1966" s="66"/>
      <c r="Z1966" s="66"/>
    </row>
    <row r="1967" spans="1:26" ht="15.75" x14ac:dyDescent="0.25">
      <c r="A1967" s="187"/>
      <c r="B1967" s="187"/>
      <c r="C1967" s="186"/>
      <c r="D1967" s="113" t="s">
        <v>7</v>
      </c>
      <c r="E1967" s="115">
        <v>0</v>
      </c>
      <c r="F1967" s="95">
        <v>0</v>
      </c>
      <c r="G1967" s="115">
        <v>0</v>
      </c>
      <c r="H1967" s="115">
        <v>0</v>
      </c>
      <c r="I1967" s="115">
        <v>0</v>
      </c>
      <c r="J1967" s="114">
        <f t="shared" si="456"/>
        <v>0</v>
      </c>
      <c r="K1967" s="65"/>
      <c r="L1967" s="65"/>
      <c r="M1967" s="66"/>
      <c r="N1967" s="66"/>
      <c r="O1967" s="66"/>
      <c r="P1967" s="66"/>
      <c r="Q1967" s="66"/>
      <c r="R1967" s="66"/>
      <c r="S1967" s="66"/>
      <c r="T1967" s="66"/>
      <c r="U1967" s="66"/>
      <c r="V1967" s="66"/>
      <c r="W1967" s="66"/>
      <c r="X1967" s="66"/>
      <c r="Y1967" s="66"/>
      <c r="Z1967" s="66"/>
    </row>
    <row r="1968" spans="1:26" ht="15.75" x14ac:dyDescent="0.25">
      <c r="A1968" s="187"/>
      <c r="B1968" s="187"/>
      <c r="C1968" s="186"/>
      <c r="D1968" s="113" t="s">
        <v>8</v>
      </c>
      <c r="E1968" s="115">
        <v>0</v>
      </c>
      <c r="F1968" s="95">
        <v>0</v>
      </c>
      <c r="G1968" s="115">
        <v>0</v>
      </c>
      <c r="H1968" s="115">
        <v>0</v>
      </c>
      <c r="I1968" s="115">
        <v>0</v>
      </c>
      <c r="J1968" s="114">
        <f t="shared" si="456"/>
        <v>0</v>
      </c>
      <c r="K1968" s="65"/>
      <c r="L1968" s="65"/>
      <c r="M1968" s="66"/>
      <c r="N1968" s="66"/>
      <c r="O1968" s="66"/>
      <c r="P1968" s="66"/>
      <c r="Q1968" s="66"/>
      <c r="R1968" s="66"/>
      <c r="S1968" s="66"/>
      <c r="T1968" s="66"/>
      <c r="U1968" s="66"/>
      <c r="V1968" s="66"/>
      <c r="W1968" s="66"/>
      <c r="X1968" s="66"/>
      <c r="Y1968" s="66"/>
      <c r="Z1968" s="66"/>
    </row>
    <row r="1969" spans="1:26" ht="15.75" x14ac:dyDescent="0.25">
      <c r="A1969" s="187"/>
      <c r="B1969" s="187"/>
      <c r="C1969" s="189"/>
      <c r="D1969" s="113" t="s">
        <v>9</v>
      </c>
      <c r="E1969" s="115">
        <v>0</v>
      </c>
      <c r="F1969" s="95">
        <v>0</v>
      </c>
      <c r="G1969" s="115">
        <v>0</v>
      </c>
      <c r="H1969" s="115">
        <v>0</v>
      </c>
      <c r="I1969" s="115">
        <v>0</v>
      </c>
      <c r="J1969" s="114">
        <f t="shared" si="456"/>
        <v>0</v>
      </c>
      <c r="K1969" s="65"/>
      <c r="L1969" s="65"/>
      <c r="M1969" s="66"/>
      <c r="N1969" s="66"/>
      <c r="O1969" s="66"/>
      <c r="P1969" s="66"/>
      <c r="Q1969" s="66"/>
      <c r="R1969" s="66"/>
      <c r="S1969" s="66"/>
      <c r="T1969" s="66"/>
      <c r="U1969" s="66"/>
      <c r="V1969" s="66"/>
      <c r="W1969" s="66"/>
      <c r="X1969" s="66"/>
      <c r="Y1969" s="66"/>
      <c r="Z1969" s="66"/>
    </row>
    <row r="1970" spans="1:26" ht="15.75" x14ac:dyDescent="0.25">
      <c r="A1970" s="187"/>
      <c r="B1970" s="187"/>
      <c r="C1970" s="190" t="s">
        <v>51</v>
      </c>
      <c r="D1970" s="113" t="s">
        <v>6</v>
      </c>
      <c r="E1970" s="93">
        <f>SUM(E1971:E1974)</f>
        <v>0</v>
      </c>
      <c r="F1970" s="93">
        <f>SUM(F1971:F1974)</f>
        <v>0</v>
      </c>
      <c r="G1970" s="93">
        <f>SUM(G1971:G1974)</f>
        <v>0</v>
      </c>
      <c r="H1970" s="93">
        <f>SUM(H1971:H1974)</f>
        <v>0</v>
      </c>
      <c r="I1970" s="93">
        <f>SUM(I1971:I1974)</f>
        <v>0</v>
      </c>
      <c r="J1970" s="114">
        <f t="shared" si="456"/>
        <v>0</v>
      </c>
      <c r="K1970" s="65"/>
      <c r="L1970" s="65"/>
      <c r="M1970" s="66"/>
      <c r="N1970" s="66"/>
      <c r="O1970" s="66"/>
      <c r="P1970" s="66"/>
      <c r="Q1970" s="66"/>
      <c r="R1970" s="66"/>
      <c r="S1970" s="66"/>
      <c r="T1970" s="66"/>
      <c r="U1970" s="66"/>
      <c r="V1970" s="66"/>
      <c r="W1970" s="66"/>
      <c r="X1970" s="66"/>
      <c r="Y1970" s="66"/>
      <c r="Z1970" s="66"/>
    </row>
    <row r="1971" spans="1:26" ht="15.75" x14ac:dyDescent="0.25">
      <c r="A1971" s="187"/>
      <c r="B1971" s="187"/>
      <c r="C1971" s="190"/>
      <c r="D1971" s="113" t="s">
        <v>180</v>
      </c>
      <c r="E1971" s="114">
        <f>E1966+E1961+E1956</f>
        <v>0</v>
      </c>
      <c r="F1971" s="114">
        <f>F1966+F1961+F1956</f>
        <v>0</v>
      </c>
      <c r="G1971" s="114">
        <f>G1966+G1961+G1956</f>
        <v>0</v>
      </c>
      <c r="H1971" s="114">
        <f>H1966+H1961+H1956</f>
        <v>0</v>
      </c>
      <c r="I1971" s="114">
        <f>I1966+I1961+I1956</f>
        <v>0</v>
      </c>
      <c r="J1971" s="114">
        <f t="shared" si="456"/>
        <v>0</v>
      </c>
      <c r="K1971" s="65"/>
      <c r="L1971" s="65"/>
      <c r="M1971" s="66"/>
      <c r="N1971" s="66"/>
      <c r="O1971" s="66"/>
      <c r="P1971" s="66"/>
      <c r="Q1971" s="66"/>
      <c r="R1971" s="66"/>
      <c r="S1971" s="66"/>
      <c r="T1971" s="66"/>
      <c r="U1971" s="66"/>
      <c r="V1971" s="66"/>
      <c r="W1971" s="66"/>
      <c r="X1971" s="66"/>
      <c r="Y1971" s="66"/>
      <c r="Z1971" s="66"/>
    </row>
    <row r="1972" spans="1:26" ht="15.75" x14ac:dyDescent="0.25">
      <c r="A1972" s="187"/>
      <c r="B1972" s="187"/>
      <c r="C1972" s="190"/>
      <c r="D1972" s="113" t="s">
        <v>7</v>
      </c>
      <c r="E1972" s="114">
        <f t="shared" ref="E1972:I1974" si="457">E1967+E1962+E1957</f>
        <v>0</v>
      </c>
      <c r="F1972" s="114">
        <f t="shared" si="457"/>
        <v>0</v>
      </c>
      <c r="G1972" s="114">
        <f t="shared" si="457"/>
        <v>0</v>
      </c>
      <c r="H1972" s="114">
        <f t="shared" si="457"/>
        <v>0</v>
      </c>
      <c r="I1972" s="114">
        <f t="shared" si="457"/>
        <v>0</v>
      </c>
      <c r="J1972" s="114">
        <f t="shared" si="456"/>
        <v>0</v>
      </c>
      <c r="K1972" s="65"/>
      <c r="L1972" s="65"/>
      <c r="M1972" s="66"/>
      <c r="N1972" s="66"/>
      <c r="O1972" s="66"/>
      <c r="P1972" s="66"/>
      <c r="Q1972" s="66"/>
      <c r="R1972" s="66"/>
      <c r="S1972" s="66"/>
      <c r="T1972" s="66"/>
      <c r="U1972" s="66"/>
      <c r="V1972" s="66"/>
      <c r="W1972" s="66"/>
      <c r="X1972" s="66"/>
      <c r="Y1972" s="66"/>
      <c r="Z1972" s="66"/>
    </row>
    <row r="1973" spans="1:26" ht="15.75" x14ac:dyDescent="0.25">
      <c r="A1973" s="187"/>
      <c r="B1973" s="187"/>
      <c r="C1973" s="190"/>
      <c r="D1973" s="113" t="s">
        <v>8</v>
      </c>
      <c r="E1973" s="114">
        <f t="shared" si="457"/>
        <v>0</v>
      </c>
      <c r="F1973" s="114">
        <f t="shared" si="457"/>
        <v>0</v>
      </c>
      <c r="G1973" s="114">
        <f t="shared" si="457"/>
        <v>0</v>
      </c>
      <c r="H1973" s="114">
        <f t="shared" si="457"/>
        <v>0</v>
      </c>
      <c r="I1973" s="114">
        <f t="shared" si="457"/>
        <v>0</v>
      </c>
      <c r="J1973" s="114">
        <f t="shared" si="456"/>
        <v>0</v>
      </c>
      <c r="K1973" s="65"/>
      <c r="L1973" s="65"/>
      <c r="M1973" s="66"/>
      <c r="N1973" s="66"/>
      <c r="O1973" s="66"/>
      <c r="P1973" s="66"/>
      <c r="Q1973" s="66"/>
      <c r="R1973" s="66"/>
      <c r="S1973" s="66"/>
      <c r="T1973" s="66"/>
      <c r="U1973" s="66"/>
      <c r="V1973" s="66"/>
      <c r="W1973" s="66"/>
      <c r="X1973" s="66"/>
      <c r="Y1973" s="66"/>
      <c r="Z1973" s="66"/>
    </row>
    <row r="1974" spans="1:26" ht="15.75" x14ac:dyDescent="0.25">
      <c r="A1974" s="188"/>
      <c r="B1974" s="188"/>
      <c r="C1974" s="190"/>
      <c r="D1974" s="113" t="s">
        <v>9</v>
      </c>
      <c r="E1974" s="114">
        <f t="shared" si="457"/>
        <v>0</v>
      </c>
      <c r="F1974" s="114">
        <f t="shared" si="457"/>
        <v>0</v>
      </c>
      <c r="G1974" s="114">
        <f t="shared" si="457"/>
        <v>0</v>
      </c>
      <c r="H1974" s="114">
        <f t="shared" si="457"/>
        <v>0</v>
      </c>
      <c r="I1974" s="114">
        <f t="shared" si="457"/>
        <v>0</v>
      </c>
      <c r="J1974" s="114">
        <f t="shared" si="456"/>
        <v>0</v>
      </c>
      <c r="K1974" s="65"/>
      <c r="L1974" s="65"/>
      <c r="M1974" s="66"/>
      <c r="N1974" s="66"/>
      <c r="O1974" s="66"/>
      <c r="P1974" s="66"/>
      <c r="Q1974" s="66"/>
      <c r="R1974" s="66"/>
      <c r="S1974" s="66"/>
      <c r="T1974" s="66"/>
      <c r="U1974" s="66"/>
      <c r="V1974" s="66"/>
      <c r="W1974" s="66"/>
      <c r="X1974" s="66"/>
      <c r="Y1974" s="66"/>
      <c r="Z1974" s="66"/>
    </row>
    <row r="1975" spans="1:26" ht="15.75" x14ac:dyDescent="0.25">
      <c r="A1975" s="190" t="s">
        <v>132</v>
      </c>
      <c r="B1975" s="190" t="s">
        <v>328</v>
      </c>
      <c r="C1975" s="190" t="s">
        <v>161</v>
      </c>
      <c r="D1975" s="113" t="s">
        <v>6</v>
      </c>
      <c r="E1975" s="93">
        <f>SUM(E1976:E1979)</f>
        <v>0</v>
      </c>
      <c r="F1975" s="93">
        <f>SUM(F1976:F1979)</f>
        <v>450</v>
      </c>
      <c r="G1975" s="93">
        <f>SUM(G1976:G1979)</f>
        <v>0</v>
      </c>
      <c r="H1975" s="93">
        <f>SUM(H1976:H1979)</f>
        <v>0</v>
      </c>
      <c r="I1975" s="93">
        <f>SUM(I1976:I1979)</f>
        <v>0</v>
      </c>
      <c r="J1975" s="114">
        <f t="shared" si="456"/>
        <v>450</v>
      </c>
      <c r="K1975" s="65"/>
      <c r="L1975" s="65"/>
      <c r="M1975" s="66"/>
      <c r="N1975" s="66"/>
      <c r="O1975" s="66"/>
      <c r="P1975" s="66"/>
      <c r="Q1975" s="66"/>
      <c r="R1975" s="66"/>
      <c r="S1975" s="66"/>
      <c r="T1975" s="66"/>
      <c r="U1975" s="66"/>
      <c r="V1975" s="66"/>
      <c r="W1975" s="66"/>
      <c r="X1975" s="66"/>
      <c r="Y1975" s="66"/>
      <c r="Z1975" s="66"/>
    </row>
    <row r="1976" spans="1:26" ht="15.75" x14ac:dyDescent="0.25">
      <c r="A1976" s="190"/>
      <c r="B1976" s="190"/>
      <c r="C1976" s="190"/>
      <c r="D1976" s="113" t="s">
        <v>180</v>
      </c>
      <c r="E1976" s="115">
        <v>0</v>
      </c>
      <c r="F1976" s="95">
        <f>F1996</f>
        <v>450</v>
      </c>
      <c r="G1976" s="115">
        <v>0</v>
      </c>
      <c r="H1976" s="115">
        <v>0</v>
      </c>
      <c r="I1976" s="115">
        <v>0</v>
      </c>
      <c r="J1976" s="114">
        <f t="shared" si="456"/>
        <v>450</v>
      </c>
      <c r="K1976" s="65"/>
      <c r="L1976" s="65"/>
      <c r="M1976" s="66"/>
      <c r="N1976" s="66"/>
      <c r="O1976" s="66"/>
      <c r="P1976" s="66"/>
      <c r="Q1976" s="66"/>
      <c r="R1976" s="66"/>
      <c r="S1976" s="66"/>
      <c r="T1976" s="66"/>
      <c r="U1976" s="66"/>
      <c r="V1976" s="66"/>
      <c r="W1976" s="66"/>
      <c r="X1976" s="66"/>
      <c r="Y1976" s="66"/>
      <c r="Z1976" s="66"/>
    </row>
    <row r="1977" spans="1:26" ht="15.75" x14ac:dyDescent="0.25">
      <c r="A1977" s="190"/>
      <c r="B1977" s="190"/>
      <c r="C1977" s="190"/>
      <c r="D1977" s="113" t="s">
        <v>7</v>
      </c>
      <c r="E1977" s="115">
        <v>0</v>
      </c>
      <c r="F1977" s="95">
        <v>0</v>
      </c>
      <c r="G1977" s="115">
        <v>0</v>
      </c>
      <c r="H1977" s="115">
        <v>0</v>
      </c>
      <c r="I1977" s="115">
        <v>0</v>
      </c>
      <c r="J1977" s="114">
        <f t="shared" si="456"/>
        <v>0</v>
      </c>
      <c r="K1977" s="65"/>
      <c r="L1977" s="65"/>
      <c r="M1977" s="66"/>
      <c r="N1977" s="66"/>
      <c r="O1977" s="66"/>
      <c r="P1977" s="66"/>
      <c r="Q1977" s="66"/>
      <c r="R1977" s="66"/>
      <c r="S1977" s="66"/>
      <c r="T1977" s="66"/>
      <c r="U1977" s="66"/>
      <c r="V1977" s="66"/>
      <c r="W1977" s="66"/>
      <c r="X1977" s="66"/>
      <c r="Y1977" s="66"/>
      <c r="Z1977" s="66"/>
    </row>
    <row r="1978" spans="1:26" ht="15.75" x14ac:dyDescent="0.25">
      <c r="A1978" s="190"/>
      <c r="B1978" s="190"/>
      <c r="C1978" s="190"/>
      <c r="D1978" s="113" t="s">
        <v>8</v>
      </c>
      <c r="E1978" s="115">
        <v>0</v>
      </c>
      <c r="F1978" s="95">
        <v>0</v>
      </c>
      <c r="G1978" s="115">
        <v>0</v>
      </c>
      <c r="H1978" s="115">
        <v>0</v>
      </c>
      <c r="I1978" s="115">
        <v>0</v>
      </c>
      <c r="J1978" s="114">
        <f t="shared" si="456"/>
        <v>0</v>
      </c>
      <c r="K1978" s="65"/>
      <c r="L1978" s="65"/>
      <c r="M1978" s="66"/>
      <c r="N1978" s="66"/>
      <c r="O1978" s="66"/>
      <c r="P1978" s="66"/>
      <c r="Q1978" s="66"/>
      <c r="R1978" s="66"/>
      <c r="S1978" s="66"/>
      <c r="T1978" s="66"/>
      <c r="U1978" s="66"/>
      <c r="V1978" s="66"/>
      <c r="W1978" s="66"/>
      <c r="X1978" s="66"/>
      <c r="Y1978" s="66"/>
      <c r="Z1978" s="66"/>
    </row>
    <row r="1979" spans="1:26" s="5" customFormat="1" ht="15.75" x14ac:dyDescent="0.25">
      <c r="A1979" s="190"/>
      <c r="B1979" s="190"/>
      <c r="C1979" s="190"/>
      <c r="D1979" s="113" t="s">
        <v>9</v>
      </c>
      <c r="E1979" s="115">
        <v>0</v>
      </c>
      <c r="F1979" s="95">
        <v>0</v>
      </c>
      <c r="G1979" s="115">
        <v>0</v>
      </c>
      <c r="H1979" s="115">
        <v>0</v>
      </c>
      <c r="I1979" s="115">
        <v>0</v>
      </c>
      <c r="J1979" s="114">
        <f t="shared" si="456"/>
        <v>0</v>
      </c>
      <c r="K1979" s="65"/>
      <c r="L1979" s="65"/>
      <c r="M1979" s="66"/>
      <c r="N1979" s="66"/>
      <c r="O1979" s="66"/>
      <c r="P1979" s="66"/>
      <c r="Q1979" s="67"/>
      <c r="R1979" s="67"/>
      <c r="S1979" s="67"/>
      <c r="T1979" s="67"/>
      <c r="U1979" s="67"/>
      <c r="V1979" s="67"/>
      <c r="W1979" s="67"/>
      <c r="X1979" s="67"/>
      <c r="Y1979" s="67"/>
      <c r="Z1979" s="67"/>
    </row>
    <row r="1980" spans="1:26" s="5" customFormat="1" ht="15.75" customHeight="1" x14ac:dyDescent="0.25">
      <c r="A1980" s="190"/>
      <c r="B1980" s="190"/>
      <c r="C1980" s="185" t="s">
        <v>209</v>
      </c>
      <c r="D1980" s="113" t="s">
        <v>6</v>
      </c>
      <c r="E1980" s="93">
        <f>SUM(E1981:E1984)</f>
        <v>0</v>
      </c>
      <c r="F1980" s="93">
        <f>SUM(F1981:F1984)</f>
        <v>1931.1424</v>
      </c>
      <c r="G1980" s="93">
        <f>SUM(G1981:G1984)</f>
        <v>1900</v>
      </c>
      <c r="H1980" s="93">
        <f>SUM(H1981:H1984)</f>
        <v>0</v>
      </c>
      <c r="I1980" s="93">
        <f>SUM(I1981:I1984)</f>
        <v>0</v>
      </c>
      <c r="J1980" s="114">
        <f t="shared" si="456"/>
        <v>3831.1423999999997</v>
      </c>
      <c r="K1980" s="65"/>
      <c r="L1980" s="65"/>
      <c r="M1980" s="66"/>
      <c r="N1980" s="66"/>
      <c r="O1980" s="66"/>
      <c r="P1980" s="66"/>
      <c r="Q1980" s="67"/>
      <c r="R1980" s="67"/>
      <c r="S1980" s="67"/>
      <c r="T1980" s="67"/>
      <c r="U1980" s="67"/>
      <c r="V1980" s="67"/>
      <c r="W1980" s="67"/>
      <c r="X1980" s="67"/>
      <c r="Y1980" s="67"/>
      <c r="Z1980" s="67"/>
    </row>
    <row r="1981" spans="1:26" ht="15.75" x14ac:dyDescent="0.25">
      <c r="A1981" s="190"/>
      <c r="B1981" s="190"/>
      <c r="C1981" s="186"/>
      <c r="D1981" s="113" t="s">
        <v>180</v>
      </c>
      <c r="E1981" s="115">
        <v>0</v>
      </c>
      <c r="F1981" s="95">
        <f>F2001</f>
        <v>1931.1424</v>
      </c>
      <c r="G1981" s="95">
        <f>G2001</f>
        <v>1900</v>
      </c>
      <c r="H1981" s="95">
        <f>H2001</f>
        <v>0</v>
      </c>
      <c r="I1981" s="95">
        <f>I2001</f>
        <v>0</v>
      </c>
      <c r="J1981" s="114">
        <f t="shared" si="456"/>
        <v>3831.1423999999997</v>
      </c>
      <c r="K1981" s="65"/>
      <c r="L1981" s="65"/>
      <c r="M1981" s="66"/>
      <c r="N1981" s="66"/>
      <c r="O1981" s="66"/>
      <c r="P1981" s="66"/>
      <c r="Q1981" s="66"/>
      <c r="R1981" s="66"/>
      <c r="S1981" s="66"/>
      <c r="T1981" s="66"/>
      <c r="U1981" s="66"/>
      <c r="V1981" s="66"/>
      <c r="W1981" s="66"/>
      <c r="X1981" s="66"/>
      <c r="Y1981" s="66"/>
      <c r="Z1981" s="66"/>
    </row>
    <row r="1982" spans="1:26" ht="15.75" x14ac:dyDescent="0.25">
      <c r="A1982" s="190"/>
      <c r="B1982" s="190"/>
      <c r="C1982" s="186"/>
      <c r="D1982" s="113" t="s">
        <v>7</v>
      </c>
      <c r="E1982" s="115">
        <v>0</v>
      </c>
      <c r="F1982" s="95">
        <v>0</v>
      </c>
      <c r="G1982" s="115">
        <v>0</v>
      </c>
      <c r="H1982" s="115">
        <v>0</v>
      </c>
      <c r="I1982" s="115">
        <v>0</v>
      </c>
      <c r="J1982" s="114">
        <f t="shared" si="456"/>
        <v>0</v>
      </c>
      <c r="K1982" s="65"/>
      <c r="L1982" s="65"/>
      <c r="M1982" s="66"/>
      <c r="N1982" s="66"/>
      <c r="O1982" s="66"/>
      <c r="P1982" s="66"/>
      <c r="Q1982" s="66"/>
      <c r="R1982" s="66"/>
      <c r="S1982" s="66"/>
      <c r="T1982" s="66"/>
      <c r="U1982" s="66"/>
      <c r="V1982" s="66"/>
      <c r="W1982" s="66"/>
      <c r="X1982" s="66"/>
      <c r="Y1982" s="66"/>
      <c r="Z1982" s="66"/>
    </row>
    <row r="1983" spans="1:26" ht="15.75" customHeight="1" x14ac:dyDescent="0.25">
      <c r="A1983" s="190"/>
      <c r="B1983" s="190"/>
      <c r="C1983" s="186"/>
      <c r="D1983" s="113" t="s">
        <v>8</v>
      </c>
      <c r="E1983" s="115">
        <v>0</v>
      </c>
      <c r="F1983" s="95">
        <v>0</v>
      </c>
      <c r="G1983" s="115">
        <v>0</v>
      </c>
      <c r="H1983" s="115">
        <v>0</v>
      </c>
      <c r="I1983" s="115">
        <v>0</v>
      </c>
      <c r="J1983" s="114">
        <f t="shared" si="456"/>
        <v>0</v>
      </c>
      <c r="K1983" s="65"/>
      <c r="L1983" s="65"/>
      <c r="M1983" s="66"/>
      <c r="N1983" s="66"/>
      <c r="O1983" s="66"/>
      <c r="P1983" s="66"/>
      <c r="Q1983" s="66"/>
      <c r="R1983" s="66"/>
      <c r="S1983" s="66"/>
      <c r="T1983" s="66"/>
      <c r="U1983" s="66"/>
      <c r="V1983" s="66"/>
      <c r="W1983" s="66"/>
      <c r="X1983" s="66"/>
      <c r="Y1983" s="66"/>
      <c r="Z1983" s="66"/>
    </row>
    <row r="1984" spans="1:26" ht="15.75" x14ac:dyDescent="0.25">
      <c r="A1984" s="190"/>
      <c r="B1984" s="190"/>
      <c r="C1984" s="189"/>
      <c r="D1984" s="113" t="s">
        <v>9</v>
      </c>
      <c r="E1984" s="115">
        <v>0</v>
      </c>
      <c r="F1984" s="95">
        <v>0</v>
      </c>
      <c r="G1984" s="115">
        <v>0</v>
      </c>
      <c r="H1984" s="115">
        <v>0</v>
      </c>
      <c r="I1984" s="115">
        <v>0</v>
      </c>
      <c r="J1984" s="114">
        <f t="shared" si="456"/>
        <v>0</v>
      </c>
      <c r="K1984" s="65"/>
      <c r="L1984" s="65"/>
      <c r="M1984" s="66"/>
      <c r="N1984" s="66"/>
      <c r="O1984" s="66"/>
      <c r="P1984" s="66"/>
      <c r="Q1984" s="66"/>
      <c r="R1984" s="66"/>
      <c r="S1984" s="66"/>
      <c r="T1984" s="66"/>
      <c r="U1984" s="66"/>
      <c r="V1984" s="66"/>
      <c r="W1984" s="66"/>
      <c r="X1984" s="66"/>
      <c r="Y1984" s="66"/>
      <c r="Z1984" s="66"/>
    </row>
    <row r="1985" spans="1:26" ht="15.75" customHeight="1" x14ac:dyDescent="0.25">
      <c r="A1985" s="190"/>
      <c r="B1985" s="190"/>
      <c r="C1985" s="185" t="s">
        <v>327</v>
      </c>
      <c r="D1985" s="113" t="s">
        <v>6</v>
      </c>
      <c r="E1985" s="93">
        <f>SUM(E1986:E1989)</f>
        <v>0</v>
      </c>
      <c r="F1985" s="93">
        <f>SUM(F1986:F1989)</f>
        <v>13676.975</v>
      </c>
      <c r="G1985" s="93">
        <f>SUM(G1986:G1989)</f>
        <v>9500</v>
      </c>
      <c r="H1985" s="93">
        <f>SUM(H1986:H1989)</f>
        <v>9400</v>
      </c>
      <c r="I1985" s="93">
        <f>SUM(I1986:I1989)</f>
        <v>9400</v>
      </c>
      <c r="J1985" s="114">
        <f t="shared" si="456"/>
        <v>41976.974999999999</v>
      </c>
      <c r="K1985" s="65"/>
      <c r="L1985" s="65"/>
      <c r="M1985" s="66"/>
      <c r="N1985" s="66"/>
      <c r="O1985" s="66"/>
      <c r="P1985" s="66"/>
      <c r="Q1985" s="66"/>
      <c r="R1985" s="66"/>
      <c r="S1985" s="66"/>
      <c r="T1985" s="66"/>
      <c r="U1985" s="66"/>
      <c r="V1985" s="66"/>
      <c r="W1985" s="66"/>
      <c r="X1985" s="66"/>
      <c r="Y1985" s="66"/>
      <c r="Z1985" s="66"/>
    </row>
    <row r="1986" spans="1:26" ht="15.75" x14ac:dyDescent="0.25">
      <c r="A1986" s="190"/>
      <c r="B1986" s="190"/>
      <c r="C1986" s="186"/>
      <c r="D1986" s="113" t="s">
        <v>180</v>
      </c>
      <c r="E1986" s="115">
        <v>0</v>
      </c>
      <c r="F1986" s="95">
        <f>F2006+F2021</f>
        <v>1201.1307000000002</v>
      </c>
      <c r="G1986" s="95">
        <f t="shared" ref="G1986:I1986" si="458">G2006+G2021</f>
        <v>9500</v>
      </c>
      <c r="H1986" s="95">
        <f t="shared" si="458"/>
        <v>9400</v>
      </c>
      <c r="I1986" s="95">
        <f t="shared" si="458"/>
        <v>9400</v>
      </c>
      <c r="J1986" s="114">
        <f t="shared" si="456"/>
        <v>29501.130700000002</v>
      </c>
      <c r="K1986" s="65"/>
      <c r="L1986" s="65"/>
      <c r="M1986" s="66"/>
      <c r="N1986" s="66"/>
      <c r="O1986" s="66"/>
      <c r="P1986" s="66"/>
      <c r="Q1986" s="66"/>
      <c r="R1986" s="66"/>
      <c r="S1986" s="66"/>
      <c r="T1986" s="66"/>
      <c r="U1986" s="66"/>
      <c r="V1986" s="66"/>
      <c r="W1986" s="66"/>
      <c r="X1986" s="66"/>
      <c r="Y1986" s="66"/>
      <c r="Z1986" s="66"/>
    </row>
    <row r="1987" spans="1:26" ht="15.75" x14ac:dyDescent="0.25">
      <c r="A1987" s="190"/>
      <c r="B1987" s="190"/>
      <c r="C1987" s="186"/>
      <c r="D1987" s="113" t="s">
        <v>7</v>
      </c>
      <c r="E1987" s="115">
        <v>0</v>
      </c>
      <c r="F1987" s="95">
        <v>0</v>
      </c>
      <c r="G1987" s="115">
        <v>0</v>
      </c>
      <c r="H1987" s="115">
        <v>0</v>
      </c>
      <c r="I1987" s="115">
        <v>0</v>
      </c>
      <c r="J1987" s="114">
        <f t="shared" si="456"/>
        <v>0</v>
      </c>
      <c r="K1987" s="65"/>
      <c r="L1987" s="65"/>
      <c r="M1987" s="66"/>
      <c r="N1987" s="66"/>
      <c r="O1987" s="66"/>
      <c r="P1987" s="66"/>
      <c r="Q1987" s="66"/>
      <c r="R1987" s="66"/>
      <c r="S1987" s="66"/>
      <c r="T1987" s="66"/>
      <c r="U1987" s="66"/>
      <c r="V1987" s="66"/>
      <c r="W1987" s="66"/>
      <c r="X1987" s="66"/>
      <c r="Y1987" s="66"/>
      <c r="Z1987" s="66"/>
    </row>
    <row r="1988" spans="1:26" ht="15.75" x14ac:dyDescent="0.25">
      <c r="A1988" s="190"/>
      <c r="B1988" s="190"/>
      <c r="C1988" s="186"/>
      <c r="D1988" s="113" t="s">
        <v>8</v>
      </c>
      <c r="E1988" s="115">
        <v>0</v>
      </c>
      <c r="F1988" s="95">
        <f>F2023</f>
        <v>12475.844300000001</v>
      </c>
      <c r="G1988" s="115">
        <v>0</v>
      </c>
      <c r="H1988" s="115">
        <v>0</v>
      </c>
      <c r="I1988" s="115">
        <v>0</v>
      </c>
      <c r="J1988" s="114">
        <f t="shared" si="456"/>
        <v>12475.844300000001</v>
      </c>
      <c r="K1988" s="65"/>
      <c r="L1988" s="65"/>
      <c r="M1988" s="66"/>
      <c r="N1988" s="66"/>
      <c r="O1988" s="66"/>
      <c r="P1988" s="66"/>
      <c r="Q1988" s="66"/>
      <c r="R1988" s="66"/>
      <c r="S1988" s="66"/>
      <c r="T1988" s="66"/>
      <c r="U1988" s="66"/>
      <c r="V1988" s="66"/>
      <c r="W1988" s="66"/>
      <c r="X1988" s="66"/>
      <c r="Y1988" s="66"/>
      <c r="Z1988" s="66"/>
    </row>
    <row r="1989" spans="1:26" ht="15.75" x14ac:dyDescent="0.25">
      <c r="A1989" s="190"/>
      <c r="B1989" s="190"/>
      <c r="C1989" s="189"/>
      <c r="D1989" s="113" t="s">
        <v>9</v>
      </c>
      <c r="E1989" s="115">
        <v>0</v>
      </c>
      <c r="F1989" s="95">
        <v>0</v>
      </c>
      <c r="G1989" s="115">
        <v>0</v>
      </c>
      <c r="H1989" s="115">
        <v>0</v>
      </c>
      <c r="I1989" s="115">
        <v>0</v>
      </c>
      <c r="J1989" s="114">
        <f t="shared" si="456"/>
        <v>0</v>
      </c>
      <c r="K1989" s="65"/>
      <c r="L1989" s="65"/>
      <c r="M1989" s="66"/>
      <c r="N1989" s="66"/>
      <c r="O1989" s="66"/>
      <c r="P1989" s="66"/>
      <c r="Q1989" s="66"/>
      <c r="R1989" s="66"/>
      <c r="S1989" s="66"/>
      <c r="T1989" s="66"/>
      <c r="U1989" s="66"/>
      <c r="V1989" s="66"/>
      <c r="W1989" s="66"/>
      <c r="X1989" s="66"/>
      <c r="Y1989" s="66"/>
      <c r="Z1989" s="66"/>
    </row>
    <row r="1990" spans="1:26" ht="15.75" x14ac:dyDescent="0.25">
      <c r="A1990" s="190"/>
      <c r="B1990" s="190"/>
      <c r="C1990" s="190" t="s">
        <v>51</v>
      </c>
      <c r="D1990" s="113" t="s">
        <v>6</v>
      </c>
      <c r="E1990" s="93">
        <f>SUM(E1991:E1994)</f>
        <v>0</v>
      </c>
      <c r="F1990" s="93">
        <f>SUM(F1991:F1994)</f>
        <v>16058.117400000001</v>
      </c>
      <c r="G1990" s="93">
        <f>SUM(G1991:G1994)</f>
        <v>11400</v>
      </c>
      <c r="H1990" s="93">
        <f>SUM(H1991:H1994)</f>
        <v>9400</v>
      </c>
      <c r="I1990" s="93">
        <f>SUM(I1991:I1994)</f>
        <v>9400</v>
      </c>
      <c r="J1990" s="114">
        <f t="shared" si="456"/>
        <v>46258.117400000003</v>
      </c>
      <c r="K1990" s="65"/>
      <c r="L1990" s="65"/>
      <c r="M1990" s="66"/>
      <c r="N1990" s="66"/>
      <c r="O1990" s="66"/>
      <c r="P1990" s="66"/>
      <c r="Q1990" s="66"/>
      <c r="R1990" s="66"/>
      <c r="S1990" s="66"/>
      <c r="T1990" s="66"/>
      <c r="U1990" s="66"/>
      <c r="V1990" s="66"/>
      <c r="W1990" s="66"/>
      <c r="X1990" s="66"/>
      <c r="Y1990" s="66"/>
      <c r="Z1990" s="66"/>
    </row>
    <row r="1991" spans="1:26" ht="15.75" x14ac:dyDescent="0.25">
      <c r="A1991" s="190"/>
      <c r="B1991" s="190"/>
      <c r="C1991" s="190"/>
      <c r="D1991" s="113" t="s">
        <v>180</v>
      </c>
      <c r="E1991" s="114">
        <f t="shared" ref="E1991:I1994" si="459">E1986+E1981+E1976</f>
        <v>0</v>
      </c>
      <c r="F1991" s="114">
        <f t="shared" si="459"/>
        <v>3582.2731000000003</v>
      </c>
      <c r="G1991" s="114">
        <f t="shared" si="459"/>
        <v>11400</v>
      </c>
      <c r="H1991" s="114">
        <f t="shared" si="459"/>
        <v>9400</v>
      </c>
      <c r="I1991" s="114">
        <f t="shared" si="459"/>
        <v>9400</v>
      </c>
      <c r="J1991" s="114">
        <f t="shared" si="456"/>
        <v>33782.273099999999</v>
      </c>
      <c r="K1991" s="65"/>
      <c r="L1991" s="65"/>
      <c r="M1991" s="66"/>
      <c r="N1991" s="66"/>
      <c r="O1991" s="66"/>
      <c r="P1991" s="66"/>
      <c r="Q1991" s="66"/>
      <c r="R1991" s="66"/>
      <c r="S1991" s="66"/>
      <c r="T1991" s="66"/>
      <c r="U1991" s="66"/>
      <c r="V1991" s="66"/>
      <c r="W1991" s="66"/>
      <c r="X1991" s="66"/>
      <c r="Y1991" s="66"/>
      <c r="Z1991" s="66"/>
    </row>
    <row r="1992" spans="1:26" ht="15.75" x14ac:dyDescent="0.25">
      <c r="A1992" s="190"/>
      <c r="B1992" s="190"/>
      <c r="C1992" s="190"/>
      <c r="D1992" s="113" t="s">
        <v>7</v>
      </c>
      <c r="E1992" s="114">
        <f t="shared" si="459"/>
        <v>0</v>
      </c>
      <c r="F1992" s="114">
        <f t="shared" si="459"/>
        <v>0</v>
      </c>
      <c r="G1992" s="114">
        <f t="shared" si="459"/>
        <v>0</v>
      </c>
      <c r="H1992" s="114">
        <f t="shared" si="459"/>
        <v>0</v>
      </c>
      <c r="I1992" s="114">
        <f t="shared" si="459"/>
        <v>0</v>
      </c>
      <c r="J1992" s="114">
        <f t="shared" si="456"/>
        <v>0</v>
      </c>
      <c r="K1992" s="65"/>
      <c r="L1992" s="65"/>
      <c r="M1992" s="66"/>
      <c r="N1992" s="66"/>
      <c r="O1992" s="66"/>
      <c r="P1992" s="66"/>
      <c r="Q1992" s="66"/>
      <c r="R1992" s="66"/>
      <c r="S1992" s="66"/>
      <c r="T1992" s="66"/>
      <c r="U1992" s="66"/>
      <c r="V1992" s="66"/>
      <c r="W1992" s="66"/>
      <c r="X1992" s="66"/>
      <c r="Y1992" s="66"/>
      <c r="Z1992" s="66"/>
    </row>
    <row r="1993" spans="1:26" ht="15.75" x14ac:dyDescent="0.25">
      <c r="A1993" s="190"/>
      <c r="B1993" s="190"/>
      <c r="C1993" s="190"/>
      <c r="D1993" s="113" t="s">
        <v>8</v>
      </c>
      <c r="E1993" s="114">
        <f t="shared" si="459"/>
        <v>0</v>
      </c>
      <c r="F1993" s="114">
        <f t="shared" si="459"/>
        <v>12475.844300000001</v>
      </c>
      <c r="G1993" s="114">
        <f t="shared" si="459"/>
        <v>0</v>
      </c>
      <c r="H1993" s="114">
        <f t="shared" si="459"/>
        <v>0</v>
      </c>
      <c r="I1993" s="114">
        <f t="shared" si="459"/>
        <v>0</v>
      </c>
      <c r="J1993" s="114">
        <f t="shared" si="456"/>
        <v>12475.844300000001</v>
      </c>
      <c r="K1993" s="65"/>
      <c r="L1993" s="65"/>
      <c r="M1993" s="66"/>
      <c r="N1993" s="66"/>
      <c r="O1993" s="66"/>
      <c r="P1993" s="66"/>
      <c r="Q1993" s="66"/>
      <c r="R1993" s="66"/>
      <c r="S1993" s="66"/>
      <c r="T1993" s="66"/>
      <c r="U1993" s="66"/>
      <c r="V1993" s="66"/>
      <c r="W1993" s="66"/>
      <c r="X1993" s="66"/>
      <c r="Y1993" s="66"/>
      <c r="Z1993" s="66"/>
    </row>
    <row r="1994" spans="1:26" ht="15.75" x14ac:dyDescent="0.25">
      <c r="A1994" s="190"/>
      <c r="B1994" s="190"/>
      <c r="C1994" s="190"/>
      <c r="D1994" s="113" t="s">
        <v>9</v>
      </c>
      <c r="E1994" s="114">
        <f t="shared" si="459"/>
        <v>0</v>
      </c>
      <c r="F1994" s="114">
        <f t="shared" si="459"/>
        <v>0</v>
      </c>
      <c r="G1994" s="114">
        <f t="shared" si="459"/>
        <v>0</v>
      </c>
      <c r="H1994" s="114">
        <f t="shared" si="459"/>
        <v>0</v>
      </c>
      <c r="I1994" s="114">
        <f t="shared" si="459"/>
        <v>0</v>
      </c>
      <c r="J1994" s="114">
        <f t="shared" si="456"/>
        <v>0</v>
      </c>
      <c r="K1994" s="65"/>
      <c r="L1994" s="65"/>
      <c r="M1994" s="66"/>
      <c r="N1994" s="66"/>
      <c r="O1994" s="66"/>
      <c r="P1994" s="66"/>
      <c r="Q1994" s="66"/>
      <c r="R1994" s="66"/>
      <c r="S1994" s="66"/>
      <c r="T1994" s="66"/>
      <c r="U1994" s="66"/>
      <c r="V1994" s="66"/>
      <c r="W1994" s="66"/>
      <c r="X1994" s="66"/>
      <c r="Y1994" s="66"/>
      <c r="Z1994" s="66"/>
    </row>
    <row r="1995" spans="1:26" ht="15.75" x14ac:dyDescent="0.25">
      <c r="A1995" s="190" t="s">
        <v>17</v>
      </c>
      <c r="B1995" s="190" t="s">
        <v>328</v>
      </c>
      <c r="C1995" s="190" t="s">
        <v>161</v>
      </c>
      <c r="D1995" s="113" t="s">
        <v>6</v>
      </c>
      <c r="E1995" s="93">
        <f>SUM(E1996:E1999)</f>
        <v>0</v>
      </c>
      <c r="F1995" s="93">
        <f>SUM(F1996:F1999)</f>
        <v>450</v>
      </c>
      <c r="G1995" s="93">
        <f>SUM(G1996:G1999)</f>
        <v>0</v>
      </c>
      <c r="H1995" s="93">
        <f>SUM(H1996:H1999)</f>
        <v>0</v>
      </c>
      <c r="I1995" s="93">
        <f>SUM(I1996:I1999)</f>
        <v>0</v>
      </c>
      <c r="J1995" s="114">
        <f t="shared" ref="J1995:J2014" si="460">E1995+F1995+G1995+H1995+I1995</f>
        <v>450</v>
      </c>
      <c r="K1995" s="65"/>
      <c r="L1995" s="65"/>
      <c r="M1995" s="66"/>
      <c r="N1995" s="66"/>
      <c r="O1995" s="66"/>
      <c r="P1995" s="66"/>
      <c r="Q1995" s="66"/>
      <c r="R1995" s="66"/>
      <c r="S1995" s="66"/>
      <c r="T1995" s="66"/>
      <c r="U1995" s="66"/>
      <c r="V1995" s="66"/>
      <c r="W1995" s="66"/>
      <c r="X1995" s="66"/>
      <c r="Y1995" s="66"/>
      <c r="Z1995" s="66"/>
    </row>
    <row r="1996" spans="1:26" ht="15.75" x14ac:dyDescent="0.25">
      <c r="A1996" s="190"/>
      <c r="B1996" s="190"/>
      <c r="C1996" s="190"/>
      <c r="D1996" s="113" t="s">
        <v>180</v>
      </c>
      <c r="E1996" s="115">
        <v>0</v>
      </c>
      <c r="F1996" s="95">
        <v>450</v>
      </c>
      <c r="G1996" s="115">
        <v>0</v>
      </c>
      <c r="H1996" s="115">
        <v>0</v>
      </c>
      <c r="I1996" s="115">
        <v>0</v>
      </c>
      <c r="J1996" s="114">
        <f t="shared" si="460"/>
        <v>450</v>
      </c>
      <c r="K1996" s="65"/>
      <c r="L1996" s="65"/>
      <c r="M1996" s="66"/>
      <c r="N1996" s="66"/>
      <c r="O1996" s="66"/>
      <c r="P1996" s="66"/>
      <c r="Q1996" s="66"/>
      <c r="R1996" s="66"/>
      <c r="S1996" s="66"/>
      <c r="T1996" s="66"/>
      <c r="U1996" s="66"/>
      <c r="V1996" s="66"/>
      <c r="W1996" s="66"/>
      <c r="X1996" s="66"/>
      <c r="Y1996" s="66"/>
      <c r="Z1996" s="66"/>
    </row>
    <row r="1997" spans="1:26" ht="15.75" x14ac:dyDescent="0.25">
      <c r="A1997" s="190"/>
      <c r="B1997" s="190"/>
      <c r="C1997" s="190"/>
      <c r="D1997" s="113" t="s">
        <v>7</v>
      </c>
      <c r="E1997" s="115">
        <v>0</v>
      </c>
      <c r="F1997" s="95">
        <v>0</v>
      </c>
      <c r="G1997" s="115">
        <v>0</v>
      </c>
      <c r="H1997" s="115">
        <v>0</v>
      </c>
      <c r="I1997" s="115">
        <v>0</v>
      </c>
      <c r="J1997" s="114">
        <f t="shared" si="460"/>
        <v>0</v>
      </c>
      <c r="K1997" s="65"/>
      <c r="L1997" s="65"/>
      <c r="M1997" s="66"/>
      <c r="N1997" s="66"/>
      <c r="O1997" s="66"/>
      <c r="P1997" s="66"/>
      <c r="Q1997" s="66"/>
      <c r="R1997" s="66"/>
      <c r="S1997" s="66"/>
      <c r="T1997" s="66"/>
      <c r="U1997" s="66"/>
      <c r="V1997" s="66"/>
      <c r="W1997" s="66"/>
      <c r="X1997" s="66"/>
      <c r="Y1997" s="66"/>
      <c r="Z1997" s="66"/>
    </row>
    <row r="1998" spans="1:26" ht="15.75" x14ac:dyDescent="0.25">
      <c r="A1998" s="190"/>
      <c r="B1998" s="190"/>
      <c r="C1998" s="190"/>
      <c r="D1998" s="113" t="s">
        <v>8</v>
      </c>
      <c r="E1998" s="115">
        <v>0</v>
      </c>
      <c r="F1998" s="95">
        <v>0</v>
      </c>
      <c r="G1998" s="115">
        <v>0</v>
      </c>
      <c r="H1998" s="115">
        <v>0</v>
      </c>
      <c r="I1998" s="115">
        <v>0</v>
      </c>
      <c r="J1998" s="114">
        <f t="shared" si="460"/>
        <v>0</v>
      </c>
      <c r="K1998" s="65"/>
      <c r="L1998" s="65"/>
      <c r="M1998" s="66"/>
      <c r="N1998" s="66"/>
      <c r="O1998" s="66"/>
      <c r="P1998" s="66"/>
      <c r="Q1998" s="66"/>
      <c r="R1998" s="66"/>
      <c r="S1998" s="66"/>
      <c r="T1998" s="66"/>
      <c r="U1998" s="66"/>
      <c r="V1998" s="66"/>
      <c r="W1998" s="66"/>
      <c r="X1998" s="66"/>
      <c r="Y1998" s="66"/>
      <c r="Z1998" s="66"/>
    </row>
    <row r="1999" spans="1:26" s="5" customFormat="1" ht="15.75" x14ac:dyDescent="0.25">
      <c r="A1999" s="190"/>
      <c r="B1999" s="190"/>
      <c r="C1999" s="190"/>
      <c r="D1999" s="113" t="s">
        <v>9</v>
      </c>
      <c r="E1999" s="115">
        <v>0</v>
      </c>
      <c r="F1999" s="95">
        <v>0</v>
      </c>
      <c r="G1999" s="115">
        <v>0</v>
      </c>
      <c r="H1999" s="115">
        <v>0</v>
      </c>
      <c r="I1999" s="115">
        <v>0</v>
      </c>
      <c r="J1999" s="114">
        <f t="shared" si="460"/>
        <v>0</v>
      </c>
      <c r="K1999" s="65"/>
      <c r="L1999" s="65"/>
      <c r="M1999" s="66"/>
      <c r="N1999" s="66"/>
      <c r="O1999" s="66"/>
      <c r="P1999" s="66"/>
      <c r="Q1999" s="67"/>
      <c r="R1999" s="67"/>
      <c r="S1999" s="67"/>
      <c r="T1999" s="67"/>
      <c r="U1999" s="67"/>
      <c r="V1999" s="67"/>
      <c r="W1999" s="67"/>
      <c r="X1999" s="67"/>
      <c r="Y1999" s="67"/>
      <c r="Z1999" s="67"/>
    </row>
    <row r="2000" spans="1:26" s="5" customFormat="1" ht="15.75" customHeight="1" x14ac:dyDescent="0.25">
      <c r="A2000" s="190"/>
      <c r="B2000" s="190"/>
      <c r="C2000" s="185" t="s">
        <v>209</v>
      </c>
      <c r="D2000" s="113" t="s">
        <v>6</v>
      </c>
      <c r="E2000" s="93">
        <f>SUM(E2001:E2004)</f>
        <v>0</v>
      </c>
      <c r="F2000" s="93">
        <f>SUM(F2001:F2004)</f>
        <v>1931.1424</v>
      </c>
      <c r="G2000" s="93">
        <f>SUM(G2001:G2004)</f>
        <v>1900</v>
      </c>
      <c r="H2000" s="93">
        <f>SUM(H2001:H2004)</f>
        <v>0</v>
      </c>
      <c r="I2000" s="93">
        <f>SUM(I2001:I2004)</f>
        <v>0</v>
      </c>
      <c r="J2000" s="114">
        <f t="shared" si="460"/>
        <v>3831.1423999999997</v>
      </c>
      <c r="K2000" s="65"/>
      <c r="L2000" s="65"/>
      <c r="M2000" s="66"/>
      <c r="N2000" s="66"/>
      <c r="O2000" s="66"/>
      <c r="P2000" s="66"/>
      <c r="Q2000" s="67"/>
      <c r="R2000" s="67"/>
      <c r="S2000" s="67"/>
      <c r="T2000" s="67"/>
      <c r="U2000" s="67"/>
      <c r="V2000" s="67"/>
      <c r="W2000" s="67"/>
      <c r="X2000" s="67"/>
      <c r="Y2000" s="67"/>
      <c r="Z2000" s="67"/>
    </row>
    <row r="2001" spans="1:26" ht="15.75" x14ac:dyDescent="0.25">
      <c r="A2001" s="190"/>
      <c r="B2001" s="190"/>
      <c r="C2001" s="186"/>
      <c r="D2001" s="113" t="s">
        <v>180</v>
      </c>
      <c r="E2001" s="115">
        <v>0</v>
      </c>
      <c r="F2001" s="95">
        <f>523.238+1407.9044</f>
        <v>1931.1424</v>
      </c>
      <c r="G2001" s="115">
        <v>1900</v>
      </c>
      <c r="H2001" s="115">
        <v>0</v>
      </c>
      <c r="I2001" s="115">
        <v>0</v>
      </c>
      <c r="J2001" s="114">
        <f t="shared" si="460"/>
        <v>3831.1423999999997</v>
      </c>
      <c r="K2001" s="65"/>
      <c r="L2001" s="65"/>
      <c r="M2001" s="66"/>
      <c r="N2001" s="66"/>
      <c r="O2001" s="66"/>
      <c r="P2001" s="66"/>
      <c r="Q2001" s="66"/>
      <c r="R2001" s="66"/>
      <c r="S2001" s="66"/>
      <c r="T2001" s="66"/>
      <c r="U2001" s="66"/>
      <c r="V2001" s="66"/>
      <c r="W2001" s="66"/>
      <c r="X2001" s="66"/>
      <c r="Y2001" s="66"/>
      <c r="Z2001" s="66"/>
    </row>
    <row r="2002" spans="1:26" ht="15.75" x14ac:dyDescent="0.25">
      <c r="A2002" s="190"/>
      <c r="B2002" s="190"/>
      <c r="C2002" s="186"/>
      <c r="D2002" s="113" t="s">
        <v>7</v>
      </c>
      <c r="E2002" s="115">
        <v>0</v>
      </c>
      <c r="F2002" s="95">
        <v>0</v>
      </c>
      <c r="G2002" s="115">
        <v>0</v>
      </c>
      <c r="H2002" s="115">
        <v>0</v>
      </c>
      <c r="I2002" s="115">
        <v>0</v>
      </c>
      <c r="J2002" s="114">
        <f t="shared" si="460"/>
        <v>0</v>
      </c>
      <c r="K2002" s="65"/>
      <c r="L2002" s="65"/>
      <c r="M2002" s="66"/>
      <c r="N2002" s="66"/>
      <c r="O2002" s="66"/>
      <c r="P2002" s="66"/>
      <c r="Q2002" s="66"/>
      <c r="R2002" s="66"/>
      <c r="S2002" s="66"/>
      <c r="T2002" s="66"/>
      <c r="U2002" s="66"/>
      <c r="V2002" s="66"/>
      <c r="W2002" s="66"/>
      <c r="X2002" s="66"/>
      <c r="Y2002" s="66"/>
      <c r="Z2002" s="66"/>
    </row>
    <row r="2003" spans="1:26" ht="15.75" customHeight="1" x14ac:dyDescent="0.25">
      <c r="A2003" s="190"/>
      <c r="B2003" s="190"/>
      <c r="C2003" s="186"/>
      <c r="D2003" s="113" t="s">
        <v>8</v>
      </c>
      <c r="E2003" s="115">
        <v>0</v>
      </c>
      <c r="F2003" s="95">
        <v>0</v>
      </c>
      <c r="G2003" s="115">
        <v>0</v>
      </c>
      <c r="H2003" s="115">
        <v>0</v>
      </c>
      <c r="I2003" s="115">
        <v>0</v>
      </c>
      <c r="J2003" s="114">
        <f t="shared" si="460"/>
        <v>0</v>
      </c>
      <c r="K2003" s="65"/>
      <c r="L2003" s="65"/>
      <c r="M2003" s="66"/>
      <c r="N2003" s="66"/>
      <c r="O2003" s="66"/>
      <c r="P2003" s="66"/>
      <c r="Q2003" s="66"/>
      <c r="R2003" s="66"/>
      <c r="S2003" s="66"/>
      <c r="T2003" s="66"/>
      <c r="U2003" s="66"/>
      <c r="V2003" s="66"/>
      <c r="W2003" s="66"/>
      <c r="X2003" s="66"/>
      <c r="Y2003" s="66"/>
      <c r="Z2003" s="66"/>
    </row>
    <row r="2004" spans="1:26" ht="15.75" x14ac:dyDescent="0.25">
      <c r="A2004" s="190"/>
      <c r="B2004" s="190"/>
      <c r="C2004" s="189"/>
      <c r="D2004" s="113" t="s">
        <v>9</v>
      </c>
      <c r="E2004" s="115">
        <v>0</v>
      </c>
      <c r="F2004" s="95">
        <v>0</v>
      </c>
      <c r="G2004" s="115">
        <v>0</v>
      </c>
      <c r="H2004" s="115">
        <v>0</v>
      </c>
      <c r="I2004" s="115">
        <v>0</v>
      </c>
      <c r="J2004" s="114">
        <f t="shared" si="460"/>
        <v>0</v>
      </c>
      <c r="K2004" s="65"/>
      <c r="L2004" s="65"/>
      <c r="M2004" s="66"/>
      <c r="N2004" s="66"/>
      <c r="O2004" s="66"/>
      <c r="P2004" s="66"/>
      <c r="Q2004" s="66"/>
      <c r="R2004" s="66"/>
      <c r="S2004" s="66"/>
      <c r="T2004" s="66"/>
      <c r="U2004" s="66"/>
      <c r="V2004" s="66"/>
      <c r="W2004" s="66"/>
      <c r="X2004" s="66"/>
      <c r="Y2004" s="66"/>
      <c r="Z2004" s="66"/>
    </row>
    <row r="2005" spans="1:26" ht="15.75" customHeight="1" x14ac:dyDescent="0.25">
      <c r="A2005" s="190"/>
      <c r="B2005" s="190"/>
      <c r="C2005" s="185" t="s">
        <v>327</v>
      </c>
      <c r="D2005" s="113" t="s">
        <v>6</v>
      </c>
      <c r="E2005" s="93">
        <f>SUM(E2006:E2009)</f>
        <v>0</v>
      </c>
      <c r="F2005" s="93">
        <f>SUM(F2006:F2009)</f>
        <v>1046.5223700000001</v>
      </c>
      <c r="G2005" s="93">
        <f>SUM(G2006:G2009)</f>
        <v>9500</v>
      </c>
      <c r="H2005" s="93">
        <f>SUM(H2006:H2009)</f>
        <v>9400</v>
      </c>
      <c r="I2005" s="93">
        <f>SUM(I2006:I2009)</f>
        <v>9400</v>
      </c>
      <c r="J2005" s="114">
        <f t="shared" si="460"/>
        <v>29346.522369999999</v>
      </c>
      <c r="K2005" s="65"/>
      <c r="L2005" s="65"/>
      <c r="M2005" s="66"/>
      <c r="N2005" s="66"/>
      <c r="O2005" s="66"/>
      <c r="P2005" s="66"/>
      <c r="Q2005" s="66"/>
      <c r="R2005" s="66"/>
      <c r="S2005" s="66"/>
      <c r="T2005" s="66"/>
      <c r="U2005" s="66"/>
      <c r="V2005" s="66"/>
      <c r="W2005" s="66"/>
      <c r="X2005" s="66"/>
      <c r="Y2005" s="66"/>
      <c r="Z2005" s="66"/>
    </row>
    <row r="2006" spans="1:26" ht="15.75" x14ac:dyDescent="0.25">
      <c r="A2006" s="190"/>
      <c r="B2006" s="190"/>
      <c r="C2006" s="186"/>
      <c r="D2006" s="113" t="s">
        <v>180</v>
      </c>
      <c r="E2006" s="115">
        <v>0</v>
      </c>
      <c r="F2006" s="95">
        <f>85+784.52237+177</f>
        <v>1046.5223700000001</v>
      </c>
      <c r="G2006" s="115">
        <v>9500</v>
      </c>
      <c r="H2006" s="115">
        <v>9400</v>
      </c>
      <c r="I2006" s="115">
        <v>9400</v>
      </c>
      <c r="J2006" s="114">
        <f t="shared" si="460"/>
        <v>29346.522369999999</v>
      </c>
      <c r="K2006" s="65"/>
      <c r="L2006" s="65"/>
      <c r="M2006" s="66"/>
      <c r="N2006" s="66"/>
      <c r="O2006" s="66"/>
      <c r="P2006" s="66"/>
      <c r="Q2006" s="66"/>
      <c r="R2006" s="66"/>
      <c r="S2006" s="66"/>
      <c r="T2006" s="66"/>
      <c r="U2006" s="66"/>
      <c r="V2006" s="66"/>
      <c r="W2006" s="66"/>
      <c r="X2006" s="66"/>
      <c r="Y2006" s="66"/>
      <c r="Z2006" s="66"/>
    </row>
    <row r="2007" spans="1:26" ht="15.75" x14ac:dyDescent="0.25">
      <c r="A2007" s="190"/>
      <c r="B2007" s="190"/>
      <c r="C2007" s="186"/>
      <c r="D2007" s="113" t="s">
        <v>7</v>
      </c>
      <c r="E2007" s="115">
        <v>0</v>
      </c>
      <c r="F2007" s="95">
        <v>0</v>
      </c>
      <c r="G2007" s="115">
        <v>0</v>
      </c>
      <c r="H2007" s="115">
        <v>0</v>
      </c>
      <c r="I2007" s="115">
        <v>0</v>
      </c>
      <c r="J2007" s="114">
        <f t="shared" si="460"/>
        <v>0</v>
      </c>
      <c r="K2007" s="65"/>
      <c r="L2007" s="65"/>
      <c r="M2007" s="66"/>
      <c r="N2007" s="66"/>
      <c r="O2007" s="66"/>
      <c r="P2007" s="66"/>
      <c r="Q2007" s="66"/>
      <c r="R2007" s="66"/>
      <c r="S2007" s="66"/>
      <c r="T2007" s="66"/>
      <c r="U2007" s="66"/>
      <c r="V2007" s="66"/>
      <c r="W2007" s="66"/>
      <c r="X2007" s="66"/>
      <c r="Y2007" s="66"/>
      <c r="Z2007" s="66"/>
    </row>
    <row r="2008" spans="1:26" ht="15.75" x14ac:dyDescent="0.25">
      <c r="A2008" s="190"/>
      <c r="B2008" s="190"/>
      <c r="C2008" s="186"/>
      <c r="D2008" s="113" t="s">
        <v>8</v>
      </c>
      <c r="E2008" s="115">
        <v>0</v>
      </c>
      <c r="F2008" s="95">
        <v>0</v>
      </c>
      <c r="G2008" s="115">
        <v>0</v>
      </c>
      <c r="H2008" s="115">
        <v>0</v>
      </c>
      <c r="I2008" s="115">
        <v>0</v>
      </c>
      <c r="J2008" s="114">
        <f t="shared" si="460"/>
        <v>0</v>
      </c>
      <c r="K2008" s="65"/>
      <c r="L2008" s="65"/>
      <c r="M2008" s="66"/>
      <c r="N2008" s="66"/>
      <c r="O2008" s="66"/>
      <c r="P2008" s="66"/>
      <c r="Q2008" s="66"/>
      <c r="R2008" s="66"/>
      <c r="S2008" s="66"/>
      <c r="T2008" s="66"/>
      <c r="U2008" s="66"/>
      <c r="V2008" s="66"/>
      <c r="W2008" s="66"/>
      <c r="X2008" s="66"/>
      <c r="Y2008" s="66"/>
      <c r="Z2008" s="66"/>
    </row>
    <row r="2009" spans="1:26" ht="15.75" x14ac:dyDescent="0.25">
      <c r="A2009" s="190"/>
      <c r="B2009" s="190"/>
      <c r="C2009" s="189"/>
      <c r="D2009" s="113" t="s">
        <v>9</v>
      </c>
      <c r="E2009" s="115">
        <v>0</v>
      </c>
      <c r="F2009" s="95">
        <v>0</v>
      </c>
      <c r="G2009" s="115">
        <v>0</v>
      </c>
      <c r="H2009" s="115">
        <v>0</v>
      </c>
      <c r="I2009" s="115">
        <v>0</v>
      </c>
      <c r="J2009" s="114">
        <f t="shared" si="460"/>
        <v>0</v>
      </c>
      <c r="K2009" s="65"/>
      <c r="L2009" s="65"/>
      <c r="M2009" s="66"/>
      <c r="N2009" s="66"/>
      <c r="O2009" s="66"/>
      <c r="P2009" s="66"/>
      <c r="Q2009" s="66"/>
      <c r="R2009" s="66"/>
      <c r="S2009" s="66"/>
      <c r="T2009" s="66"/>
      <c r="U2009" s="66"/>
      <c r="V2009" s="66"/>
      <c r="W2009" s="66"/>
      <c r="X2009" s="66"/>
      <c r="Y2009" s="66"/>
      <c r="Z2009" s="66"/>
    </row>
    <row r="2010" spans="1:26" ht="15.75" x14ac:dyDescent="0.25">
      <c r="A2010" s="190"/>
      <c r="B2010" s="190"/>
      <c r="C2010" s="190" t="s">
        <v>51</v>
      </c>
      <c r="D2010" s="113" t="s">
        <v>6</v>
      </c>
      <c r="E2010" s="93">
        <f>SUM(E2011:E2014)</f>
        <v>0</v>
      </c>
      <c r="F2010" s="93">
        <f>SUM(F2011:F2014)</f>
        <v>3427.6647700000003</v>
      </c>
      <c r="G2010" s="93">
        <f>SUM(G2011:G2014)</f>
        <v>11400</v>
      </c>
      <c r="H2010" s="93">
        <f>SUM(H2011:H2014)</f>
        <v>9400</v>
      </c>
      <c r="I2010" s="93">
        <f>SUM(I2011:I2014)</f>
        <v>9400</v>
      </c>
      <c r="J2010" s="114">
        <f t="shared" si="460"/>
        <v>33627.664770000003</v>
      </c>
      <c r="K2010" s="65"/>
      <c r="L2010" s="65"/>
      <c r="M2010" s="66"/>
      <c r="N2010" s="66"/>
      <c r="O2010" s="66"/>
      <c r="P2010" s="66"/>
      <c r="Q2010" s="66"/>
      <c r="R2010" s="66"/>
      <c r="S2010" s="66"/>
      <c r="T2010" s="66"/>
      <c r="U2010" s="66"/>
      <c r="V2010" s="66"/>
      <c r="W2010" s="66"/>
      <c r="X2010" s="66"/>
      <c r="Y2010" s="66"/>
      <c r="Z2010" s="66"/>
    </row>
    <row r="2011" spans="1:26" ht="15.75" x14ac:dyDescent="0.25">
      <c r="A2011" s="190"/>
      <c r="B2011" s="190"/>
      <c r="C2011" s="190"/>
      <c r="D2011" s="113" t="s">
        <v>180</v>
      </c>
      <c r="E2011" s="114">
        <f t="shared" ref="E2011:I2011" si="461">E2006+E2001+E1996</f>
        <v>0</v>
      </c>
      <c r="F2011" s="114">
        <f t="shared" si="461"/>
        <v>3427.6647700000003</v>
      </c>
      <c r="G2011" s="114">
        <f t="shared" si="461"/>
        <v>11400</v>
      </c>
      <c r="H2011" s="114">
        <f t="shared" si="461"/>
        <v>9400</v>
      </c>
      <c r="I2011" s="114">
        <f t="shared" si="461"/>
        <v>9400</v>
      </c>
      <c r="J2011" s="114">
        <f t="shared" si="460"/>
        <v>33627.664770000003</v>
      </c>
      <c r="K2011" s="65"/>
      <c r="L2011" s="65"/>
      <c r="M2011" s="66"/>
      <c r="N2011" s="66"/>
      <c r="O2011" s="66"/>
      <c r="P2011" s="66"/>
      <c r="Q2011" s="66"/>
      <c r="R2011" s="66"/>
      <c r="S2011" s="66"/>
      <c r="T2011" s="66"/>
      <c r="U2011" s="66"/>
      <c r="V2011" s="66"/>
      <c r="W2011" s="66"/>
      <c r="X2011" s="66"/>
      <c r="Y2011" s="66"/>
      <c r="Z2011" s="66"/>
    </row>
    <row r="2012" spans="1:26" ht="15.75" x14ac:dyDescent="0.25">
      <c r="A2012" s="190"/>
      <c r="B2012" s="190"/>
      <c r="C2012" s="190"/>
      <c r="D2012" s="113" t="s">
        <v>7</v>
      </c>
      <c r="E2012" s="114">
        <f t="shared" ref="E2012:I2012" si="462">E2007+E2002+E1997</f>
        <v>0</v>
      </c>
      <c r="F2012" s="114">
        <f t="shared" si="462"/>
        <v>0</v>
      </c>
      <c r="G2012" s="114">
        <f t="shared" si="462"/>
        <v>0</v>
      </c>
      <c r="H2012" s="114">
        <f t="shared" si="462"/>
        <v>0</v>
      </c>
      <c r="I2012" s="114">
        <f t="shared" si="462"/>
        <v>0</v>
      </c>
      <c r="J2012" s="114">
        <f t="shared" si="460"/>
        <v>0</v>
      </c>
      <c r="K2012" s="65"/>
      <c r="L2012" s="65"/>
      <c r="M2012" s="66"/>
      <c r="N2012" s="66"/>
      <c r="O2012" s="66"/>
      <c r="P2012" s="66"/>
      <c r="Q2012" s="66"/>
      <c r="R2012" s="66"/>
      <c r="S2012" s="66"/>
      <c r="T2012" s="66"/>
      <c r="U2012" s="66"/>
      <c r="V2012" s="66"/>
      <c r="W2012" s="66"/>
      <c r="X2012" s="66"/>
      <c r="Y2012" s="66"/>
      <c r="Z2012" s="66"/>
    </row>
    <row r="2013" spans="1:26" ht="15.75" x14ac:dyDescent="0.25">
      <c r="A2013" s="190"/>
      <c r="B2013" s="190"/>
      <c r="C2013" s="190"/>
      <c r="D2013" s="113" t="s">
        <v>8</v>
      </c>
      <c r="E2013" s="114">
        <f t="shared" ref="E2013:I2013" si="463">E2008+E2003+E1998</f>
        <v>0</v>
      </c>
      <c r="F2013" s="114">
        <f t="shared" si="463"/>
        <v>0</v>
      </c>
      <c r="G2013" s="114">
        <f t="shared" si="463"/>
        <v>0</v>
      </c>
      <c r="H2013" s="114">
        <f t="shared" si="463"/>
        <v>0</v>
      </c>
      <c r="I2013" s="114">
        <f t="shared" si="463"/>
        <v>0</v>
      </c>
      <c r="J2013" s="114">
        <f t="shared" si="460"/>
        <v>0</v>
      </c>
      <c r="K2013" s="65"/>
      <c r="L2013" s="65"/>
      <c r="M2013" s="66"/>
      <c r="N2013" s="66"/>
      <c r="O2013" s="66"/>
      <c r="P2013" s="66"/>
      <c r="Q2013" s="66"/>
      <c r="R2013" s="66"/>
      <c r="S2013" s="66"/>
      <c r="T2013" s="66"/>
      <c r="U2013" s="66"/>
      <c r="V2013" s="66"/>
      <c r="W2013" s="66"/>
      <c r="X2013" s="66"/>
      <c r="Y2013" s="66"/>
      <c r="Z2013" s="66"/>
    </row>
    <row r="2014" spans="1:26" ht="15.75" x14ac:dyDescent="0.25">
      <c r="A2014" s="190"/>
      <c r="B2014" s="190"/>
      <c r="C2014" s="190"/>
      <c r="D2014" s="113" t="s">
        <v>9</v>
      </c>
      <c r="E2014" s="114">
        <f t="shared" ref="E2014:I2014" si="464">E2009+E2004+E1999</f>
        <v>0</v>
      </c>
      <c r="F2014" s="114">
        <f t="shared" si="464"/>
        <v>0</v>
      </c>
      <c r="G2014" s="114">
        <f t="shared" si="464"/>
        <v>0</v>
      </c>
      <c r="H2014" s="114">
        <f t="shared" si="464"/>
        <v>0</v>
      </c>
      <c r="I2014" s="114">
        <f t="shared" si="464"/>
        <v>0</v>
      </c>
      <c r="J2014" s="114">
        <f t="shared" si="460"/>
        <v>0</v>
      </c>
      <c r="K2014" s="65"/>
      <c r="L2014" s="65"/>
      <c r="M2014" s="66"/>
      <c r="N2014" s="66"/>
      <c r="O2014" s="66"/>
      <c r="P2014" s="66"/>
      <c r="Q2014" s="66"/>
      <c r="R2014" s="66"/>
      <c r="S2014" s="66"/>
      <c r="T2014" s="66"/>
      <c r="U2014" s="66"/>
      <c r="V2014" s="66"/>
      <c r="W2014" s="66"/>
      <c r="X2014" s="66"/>
      <c r="Y2014" s="66"/>
      <c r="Z2014" s="66"/>
    </row>
    <row r="2015" spans="1:26" ht="15.75" x14ac:dyDescent="0.25">
      <c r="A2015" s="190" t="s">
        <v>22</v>
      </c>
      <c r="B2015" s="190" t="s">
        <v>335</v>
      </c>
      <c r="C2015" s="190" t="s">
        <v>161</v>
      </c>
      <c r="D2015" s="113" t="s">
        <v>6</v>
      </c>
      <c r="E2015" s="93">
        <f>SUM(E2016:E2019)</f>
        <v>0</v>
      </c>
      <c r="F2015" s="93">
        <f>SUM(F2016:F2019)</f>
        <v>0</v>
      </c>
      <c r="G2015" s="93">
        <f>SUM(G2016:G2019)</f>
        <v>0</v>
      </c>
      <c r="H2015" s="93">
        <f>SUM(H2016:H2019)</f>
        <v>0</v>
      </c>
      <c r="I2015" s="93">
        <f>SUM(I2016:I2019)</f>
        <v>0</v>
      </c>
      <c r="J2015" s="114">
        <f t="shared" ref="J2015:J2029" si="465">E2015+F2015+G2015+H2015+I2015</f>
        <v>0</v>
      </c>
      <c r="K2015" s="65"/>
      <c r="L2015" s="65"/>
      <c r="M2015" s="66"/>
      <c r="N2015" s="66"/>
      <c r="O2015" s="66"/>
      <c r="P2015" s="66"/>
      <c r="Q2015" s="66"/>
      <c r="R2015" s="66"/>
      <c r="S2015" s="66"/>
      <c r="T2015" s="66"/>
      <c r="U2015" s="66"/>
      <c r="V2015" s="66"/>
      <c r="W2015" s="66"/>
      <c r="X2015" s="66"/>
      <c r="Y2015" s="66"/>
      <c r="Z2015" s="66"/>
    </row>
    <row r="2016" spans="1:26" ht="15.75" x14ac:dyDescent="0.25">
      <c r="A2016" s="190"/>
      <c r="B2016" s="190"/>
      <c r="C2016" s="190"/>
      <c r="D2016" s="113" t="s">
        <v>180</v>
      </c>
      <c r="E2016" s="115">
        <v>0</v>
      </c>
      <c r="F2016" s="95">
        <v>0</v>
      </c>
      <c r="G2016" s="115">
        <v>0</v>
      </c>
      <c r="H2016" s="115">
        <v>0</v>
      </c>
      <c r="I2016" s="115">
        <v>0</v>
      </c>
      <c r="J2016" s="114">
        <f t="shared" si="465"/>
        <v>0</v>
      </c>
      <c r="K2016" s="65"/>
      <c r="L2016" s="65"/>
      <c r="M2016" s="66"/>
      <c r="N2016" s="66"/>
      <c r="O2016" s="66"/>
      <c r="P2016" s="66"/>
      <c r="Q2016" s="66"/>
      <c r="R2016" s="66"/>
      <c r="S2016" s="66"/>
      <c r="T2016" s="66"/>
      <c r="U2016" s="66"/>
      <c r="V2016" s="66"/>
      <c r="W2016" s="66"/>
      <c r="X2016" s="66"/>
      <c r="Y2016" s="66"/>
      <c r="Z2016" s="66"/>
    </row>
    <row r="2017" spans="1:26" ht="15.75" x14ac:dyDescent="0.25">
      <c r="A2017" s="190"/>
      <c r="B2017" s="190"/>
      <c r="C2017" s="190"/>
      <c r="D2017" s="113" t="s">
        <v>7</v>
      </c>
      <c r="E2017" s="115">
        <v>0</v>
      </c>
      <c r="F2017" s="95">
        <v>0</v>
      </c>
      <c r="G2017" s="115">
        <v>0</v>
      </c>
      <c r="H2017" s="115">
        <v>0</v>
      </c>
      <c r="I2017" s="115">
        <v>0</v>
      </c>
      <c r="J2017" s="114">
        <f t="shared" si="465"/>
        <v>0</v>
      </c>
      <c r="K2017" s="65"/>
      <c r="L2017" s="65"/>
      <c r="M2017" s="66"/>
      <c r="N2017" s="66"/>
      <c r="O2017" s="66"/>
      <c r="P2017" s="66"/>
      <c r="Q2017" s="66"/>
      <c r="R2017" s="66"/>
      <c r="S2017" s="66"/>
      <c r="T2017" s="66"/>
      <c r="U2017" s="66"/>
      <c r="V2017" s="66"/>
      <c r="W2017" s="66"/>
      <c r="X2017" s="66"/>
      <c r="Y2017" s="66"/>
      <c r="Z2017" s="66"/>
    </row>
    <row r="2018" spans="1:26" ht="15.75" x14ac:dyDescent="0.25">
      <c r="A2018" s="190"/>
      <c r="B2018" s="190"/>
      <c r="C2018" s="190"/>
      <c r="D2018" s="113" t="s">
        <v>8</v>
      </c>
      <c r="E2018" s="115">
        <v>0</v>
      </c>
      <c r="F2018" s="95">
        <v>0</v>
      </c>
      <c r="G2018" s="115">
        <v>0</v>
      </c>
      <c r="H2018" s="115">
        <v>0</v>
      </c>
      <c r="I2018" s="115">
        <v>0</v>
      </c>
      <c r="J2018" s="114">
        <f t="shared" si="465"/>
        <v>0</v>
      </c>
      <c r="K2018" s="65"/>
      <c r="L2018" s="65"/>
      <c r="M2018" s="66"/>
      <c r="N2018" s="66"/>
      <c r="O2018" s="66"/>
      <c r="P2018" s="66"/>
      <c r="Q2018" s="66"/>
      <c r="R2018" s="66"/>
      <c r="S2018" s="66"/>
      <c r="T2018" s="66"/>
      <c r="U2018" s="66"/>
      <c r="V2018" s="66"/>
      <c r="W2018" s="66"/>
      <c r="X2018" s="66"/>
      <c r="Y2018" s="66"/>
      <c r="Z2018" s="66"/>
    </row>
    <row r="2019" spans="1:26" s="5" customFormat="1" ht="15.75" x14ac:dyDescent="0.25">
      <c r="A2019" s="190"/>
      <c r="B2019" s="190"/>
      <c r="C2019" s="190"/>
      <c r="D2019" s="113" t="s">
        <v>9</v>
      </c>
      <c r="E2019" s="115">
        <v>0</v>
      </c>
      <c r="F2019" s="95">
        <v>0</v>
      </c>
      <c r="G2019" s="115">
        <v>0</v>
      </c>
      <c r="H2019" s="115">
        <v>0</v>
      </c>
      <c r="I2019" s="115">
        <v>0</v>
      </c>
      <c r="J2019" s="114">
        <f t="shared" si="465"/>
        <v>0</v>
      </c>
      <c r="K2019" s="65"/>
      <c r="L2019" s="65"/>
      <c r="M2019" s="66"/>
      <c r="N2019" s="66"/>
      <c r="O2019" s="66"/>
      <c r="P2019" s="66"/>
      <c r="Q2019" s="67"/>
      <c r="R2019" s="67"/>
      <c r="S2019" s="67"/>
      <c r="T2019" s="67"/>
      <c r="U2019" s="67"/>
      <c r="V2019" s="67"/>
      <c r="W2019" s="67"/>
      <c r="X2019" s="67"/>
      <c r="Y2019" s="67"/>
      <c r="Z2019" s="67"/>
    </row>
    <row r="2020" spans="1:26" ht="15.75" customHeight="1" x14ac:dyDescent="0.25">
      <c r="A2020" s="190"/>
      <c r="B2020" s="190"/>
      <c r="C2020" s="185" t="s">
        <v>327</v>
      </c>
      <c r="D2020" s="113" t="s">
        <v>6</v>
      </c>
      <c r="E2020" s="93">
        <f>SUM(E2021:E2024)</f>
        <v>0</v>
      </c>
      <c r="F2020" s="93">
        <f>SUM(F2021:F2024)</f>
        <v>12630.45263</v>
      </c>
      <c r="G2020" s="93">
        <f>SUM(G2021:G2024)</f>
        <v>0</v>
      </c>
      <c r="H2020" s="93">
        <f>SUM(H2021:H2024)</f>
        <v>0</v>
      </c>
      <c r="I2020" s="93">
        <f>SUM(I2021:I2024)</f>
        <v>0</v>
      </c>
      <c r="J2020" s="114">
        <f t="shared" si="465"/>
        <v>12630.45263</v>
      </c>
      <c r="K2020" s="65"/>
      <c r="L2020" s="65"/>
      <c r="M2020" s="66"/>
      <c r="N2020" s="66"/>
      <c r="O2020" s="66"/>
      <c r="P2020" s="66"/>
      <c r="Q2020" s="66"/>
      <c r="R2020" s="66"/>
      <c r="S2020" s="66"/>
      <c r="T2020" s="66"/>
      <c r="U2020" s="66"/>
      <c r="V2020" s="66"/>
      <c r="W2020" s="66"/>
      <c r="X2020" s="66"/>
      <c r="Y2020" s="66"/>
      <c r="Z2020" s="66"/>
    </row>
    <row r="2021" spans="1:26" ht="15.75" x14ac:dyDescent="0.25">
      <c r="A2021" s="190"/>
      <c r="B2021" s="190"/>
      <c r="C2021" s="186"/>
      <c r="D2021" s="113" t="s">
        <v>180</v>
      </c>
      <c r="E2021" s="115">
        <v>0</v>
      </c>
      <c r="F2021" s="95">
        <f>30.25263+123.4+0.1227+0.833</f>
        <v>154.60833000000002</v>
      </c>
      <c r="G2021" s="115">
        <v>0</v>
      </c>
      <c r="H2021" s="115">
        <v>0</v>
      </c>
      <c r="I2021" s="115">
        <v>0</v>
      </c>
      <c r="J2021" s="114">
        <f t="shared" si="465"/>
        <v>154.60833000000002</v>
      </c>
      <c r="K2021" s="65"/>
      <c r="L2021" s="65"/>
      <c r="M2021" s="66"/>
      <c r="N2021" s="66"/>
      <c r="O2021" s="66"/>
      <c r="P2021" s="66"/>
      <c r="Q2021" s="66"/>
      <c r="R2021" s="66"/>
      <c r="S2021" s="66"/>
      <c r="T2021" s="66"/>
      <c r="U2021" s="66"/>
      <c r="V2021" s="66"/>
      <c r="W2021" s="66"/>
      <c r="X2021" s="66"/>
      <c r="Y2021" s="66"/>
      <c r="Z2021" s="66"/>
    </row>
    <row r="2022" spans="1:26" ht="15.75" x14ac:dyDescent="0.25">
      <c r="A2022" s="190"/>
      <c r="B2022" s="190"/>
      <c r="C2022" s="186"/>
      <c r="D2022" s="113" t="s">
        <v>7</v>
      </c>
      <c r="E2022" s="115">
        <v>0</v>
      </c>
      <c r="F2022" s="95">
        <v>0</v>
      </c>
      <c r="G2022" s="115">
        <v>0</v>
      </c>
      <c r="H2022" s="115">
        <v>0</v>
      </c>
      <c r="I2022" s="115">
        <v>0</v>
      </c>
      <c r="J2022" s="114">
        <f t="shared" si="465"/>
        <v>0</v>
      </c>
      <c r="K2022" s="65"/>
      <c r="L2022" s="65"/>
      <c r="M2022" s="66"/>
      <c r="N2022" s="66"/>
      <c r="O2022" s="66"/>
      <c r="P2022" s="66"/>
      <c r="Q2022" s="66"/>
      <c r="R2022" s="66"/>
      <c r="S2022" s="66"/>
      <c r="T2022" s="66"/>
      <c r="U2022" s="66"/>
      <c r="V2022" s="66"/>
      <c r="W2022" s="66"/>
      <c r="X2022" s="66"/>
      <c r="Y2022" s="66"/>
      <c r="Z2022" s="66"/>
    </row>
    <row r="2023" spans="1:26" ht="15.75" x14ac:dyDescent="0.25">
      <c r="A2023" s="190"/>
      <c r="B2023" s="190"/>
      <c r="C2023" s="186"/>
      <c r="D2023" s="113" t="s">
        <v>8</v>
      </c>
      <c r="E2023" s="115">
        <v>0</v>
      </c>
      <c r="F2023" s="95">
        <f>574.8+2345+1226.8773+8329.167</f>
        <v>12475.844300000001</v>
      </c>
      <c r="G2023" s="115">
        <v>0</v>
      </c>
      <c r="H2023" s="115">
        <v>0</v>
      </c>
      <c r="I2023" s="115">
        <v>0</v>
      </c>
      <c r="J2023" s="114">
        <f t="shared" si="465"/>
        <v>12475.844300000001</v>
      </c>
      <c r="K2023" s="65"/>
      <c r="L2023" s="65"/>
      <c r="M2023" s="66"/>
      <c r="N2023" s="66"/>
      <c r="O2023" s="66"/>
      <c r="P2023" s="66"/>
      <c r="Q2023" s="66"/>
      <c r="R2023" s="66"/>
      <c r="S2023" s="66"/>
      <c r="T2023" s="66"/>
      <c r="U2023" s="66"/>
      <c r="V2023" s="66"/>
      <c r="W2023" s="66"/>
      <c r="X2023" s="66"/>
      <c r="Y2023" s="66"/>
      <c r="Z2023" s="66"/>
    </row>
    <row r="2024" spans="1:26" ht="15.75" x14ac:dyDescent="0.25">
      <c r="A2024" s="190"/>
      <c r="B2024" s="190"/>
      <c r="C2024" s="189"/>
      <c r="D2024" s="113" t="s">
        <v>9</v>
      </c>
      <c r="E2024" s="115">
        <v>0</v>
      </c>
      <c r="F2024" s="95">
        <v>0</v>
      </c>
      <c r="G2024" s="115">
        <v>0</v>
      </c>
      <c r="H2024" s="115">
        <v>0</v>
      </c>
      <c r="I2024" s="115">
        <v>0</v>
      </c>
      <c r="J2024" s="114">
        <f t="shared" si="465"/>
        <v>0</v>
      </c>
      <c r="K2024" s="65"/>
      <c r="L2024" s="65"/>
      <c r="M2024" s="66"/>
      <c r="N2024" s="66"/>
      <c r="O2024" s="66"/>
      <c r="P2024" s="66"/>
      <c r="Q2024" s="66"/>
      <c r="R2024" s="66"/>
      <c r="S2024" s="66"/>
      <c r="T2024" s="66"/>
      <c r="U2024" s="66"/>
      <c r="V2024" s="66"/>
      <c r="W2024" s="66"/>
      <c r="X2024" s="66"/>
      <c r="Y2024" s="66"/>
      <c r="Z2024" s="66"/>
    </row>
    <row r="2025" spans="1:26" ht="15.75" x14ac:dyDescent="0.25">
      <c r="A2025" s="190"/>
      <c r="B2025" s="190"/>
      <c r="C2025" s="190" t="s">
        <v>51</v>
      </c>
      <c r="D2025" s="113" t="s">
        <v>6</v>
      </c>
      <c r="E2025" s="93">
        <f>SUM(E2026:E2029)</f>
        <v>0</v>
      </c>
      <c r="F2025" s="93">
        <f>SUM(F2026:F2029)</f>
        <v>12630.45263</v>
      </c>
      <c r="G2025" s="93">
        <f>SUM(G2026:G2029)</f>
        <v>0</v>
      </c>
      <c r="H2025" s="93">
        <f>SUM(H2026:H2029)</f>
        <v>0</v>
      </c>
      <c r="I2025" s="93">
        <f>SUM(I2026:I2029)</f>
        <v>0</v>
      </c>
      <c r="J2025" s="114">
        <f t="shared" si="465"/>
        <v>12630.45263</v>
      </c>
      <c r="K2025" s="65"/>
      <c r="L2025" s="65"/>
      <c r="M2025" s="66"/>
      <c r="N2025" s="66"/>
      <c r="O2025" s="66"/>
      <c r="P2025" s="66"/>
      <c r="Q2025" s="66"/>
      <c r="R2025" s="66"/>
      <c r="S2025" s="66"/>
      <c r="T2025" s="66"/>
      <c r="U2025" s="66"/>
      <c r="V2025" s="66"/>
      <c r="W2025" s="66"/>
      <c r="X2025" s="66"/>
      <c r="Y2025" s="66"/>
      <c r="Z2025" s="66"/>
    </row>
    <row r="2026" spans="1:26" ht="15.75" x14ac:dyDescent="0.25">
      <c r="A2026" s="190"/>
      <c r="B2026" s="190"/>
      <c r="C2026" s="190"/>
      <c r="D2026" s="113" t="s">
        <v>180</v>
      </c>
      <c r="E2026" s="114">
        <f>E2021+E2017</f>
        <v>0</v>
      </c>
      <c r="F2026" s="114">
        <f>F2021+F2017</f>
        <v>154.60833000000002</v>
      </c>
      <c r="G2026" s="114">
        <f t="shared" ref="G2026:I2026" si="466">G2021+G2017</f>
        <v>0</v>
      </c>
      <c r="H2026" s="114">
        <f t="shared" si="466"/>
        <v>0</v>
      </c>
      <c r="I2026" s="114">
        <f t="shared" si="466"/>
        <v>0</v>
      </c>
      <c r="J2026" s="114">
        <f t="shared" si="465"/>
        <v>154.60833000000002</v>
      </c>
      <c r="K2026" s="65"/>
      <c r="L2026" s="65"/>
      <c r="M2026" s="66"/>
      <c r="N2026" s="66"/>
      <c r="O2026" s="66"/>
      <c r="P2026" s="66"/>
      <c r="Q2026" s="66"/>
      <c r="R2026" s="66"/>
      <c r="S2026" s="66"/>
      <c r="T2026" s="66"/>
      <c r="U2026" s="66"/>
      <c r="V2026" s="66"/>
      <c r="W2026" s="66"/>
      <c r="X2026" s="66"/>
      <c r="Y2026" s="66"/>
      <c r="Z2026" s="66"/>
    </row>
    <row r="2027" spans="1:26" ht="15.75" x14ac:dyDescent="0.25">
      <c r="A2027" s="190"/>
      <c r="B2027" s="190"/>
      <c r="C2027" s="190"/>
      <c r="D2027" s="113" t="s">
        <v>7</v>
      </c>
      <c r="E2027" s="114">
        <f>E2022+E2017</f>
        <v>0</v>
      </c>
      <c r="F2027" s="114">
        <f t="shared" ref="F2027:I2027" si="467">F2022+F2017</f>
        <v>0</v>
      </c>
      <c r="G2027" s="114">
        <f t="shared" si="467"/>
        <v>0</v>
      </c>
      <c r="H2027" s="114">
        <f t="shared" si="467"/>
        <v>0</v>
      </c>
      <c r="I2027" s="114">
        <f t="shared" si="467"/>
        <v>0</v>
      </c>
      <c r="J2027" s="114">
        <f t="shared" si="465"/>
        <v>0</v>
      </c>
      <c r="K2027" s="65"/>
      <c r="L2027" s="65"/>
      <c r="M2027" s="66"/>
      <c r="N2027" s="66"/>
      <c r="O2027" s="66"/>
      <c r="P2027" s="66"/>
      <c r="Q2027" s="66"/>
      <c r="R2027" s="66"/>
      <c r="S2027" s="66"/>
      <c r="T2027" s="66"/>
      <c r="U2027" s="66"/>
      <c r="V2027" s="66"/>
      <c r="W2027" s="66"/>
      <c r="X2027" s="66"/>
      <c r="Y2027" s="66"/>
      <c r="Z2027" s="66"/>
    </row>
    <row r="2028" spans="1:26" ht="15.75" x14ac:dyDescent="0.25">
      <c r="A2028" s="190"/>
      <c r="B2028" s="190"/>
      <c r="C2028" s="190"/>
      <c r="D2028" s="113" t="s">
        <v>8</v>
      </c>
      <c r="E2028" s="114">
        <f>E2023+E2018</f>
        <v>0</v>
      </c>
      <c r="F2028" s="114">
        <f t="shared" ref="F2028:I2028" si="468">F2023+F2018</f>
        <v>12475.844300000001</v>
      </c>
      <c r="G2028" s="114">
        <f t="shared" si="468"/>
        <v>0</v>
      </c>
      <c r="H2028" s="114">
        <f t="shared" si="468"/>
        <v>0</v>
      </c>
      <c r="I2028" s="114">
        <f t="shared" si="468"/>
        <v>0</v>
      </c>
      <c r="J2028" s="114">
        <f t="shared" si="465"/>
        <v>12475.844300000001</v>
      </c>
      <c r="K2028" s="65"/>
      <c r="L2028" s="65"/>
      <c r="M2028" s="66"/>
      <c r="N2028" s="66"/>
      <c r="O2028" s="66"/>
      <c r="P2028" s="66"/>
      <c r="Q2028" s="66"/>
      <c r="R2028" s="66"/>
      <c r="S2028" s="66"/>
      <c r="T2028" s="66"/>
      <c r="U2028" s="66"/>
      <c r="V2028" s="66"/>
      <c r="W2028" s="66"/>
      <c r="X2028" s="66"/>
      <c r="Y2028" s="66"/>
      <c r="Z2028" s="66"/>
    </row>
    <row r="2029" spans="1:26" ht="15.75" x14ac:dyDescent="0.25">
      <c r="A2029" s="190"/>
      <c r="B2029" s="190"/>
      <c r="C2029" s="190"/>
      <c r="D2029" s="113" t="s">
        <v>9</v>
      </c>
      <c r="E2029" s="114">
        <f>E2024+E2019</f>
        <v>0</v>
      </c>
      <c r="F2029" s="114">
        <f t="shared" ref="F2029:I2029" si="469">F2024+F2019</f>
        <v>0</v>
      </c>
      <c r="G2029" s="114">
        <f t="shared" si="469"/>
        <v>0</v>
      </c>
      <c r="H2029" s="114">
        <f t="shared" si="469"/>
        <v>0</v>
      </c>
      <c r="I2029" s="114">
        <f t="shared" si="469"/>
        <v>0</v>
      </c>
      <c r="J2029" s="114">
        <f t="shared" si="465"/>
        <v>0</v>
      </c>
      <c r="K2029" s="65"/>
      <c r="L2029" s="65"/>
      <c r="M2029" s="66"/>
      <c r="N2029" s="66"/>
      <c r="O2029" s="66"/>
      <c r="P2029" s="66"/>
      <c r="Q2029" s="66"/>
      <c r="R2029" s="66"/>
      <c r="S2029" s="66"/>
      <c r="T2029" s="66"/>
      <c r="U2029" s="66"/>
      <c r="V2029" s="66"/>
      <c r="W2029" s="66"/>
      <c r="X2029" s="66"/>
      <c r="Y2029" s="66"/>
      <c r="Z2029" s="66"/>
    </row>
    <row r="2030" spans="1:26" ht="15.75" x14ac:dyDescent="0.25">
      <c r="A2030" s="190" t="s">
        <v>133</v>
      </c>
      <c r="B2030" s="190" t="s">
        <v>329</v>
      </c>
      <c r="C2030" s="190" t="s">
        <v>161</v>
      </c>
      <c r="D2030" s="113" t="s">
        <v>6</v>
      </c>
      <c r="E2030" s="93">
        <f>SUM(E2031:E2034)</f>
        <v>0</v>
      </c>
      <c r="F2030" s="93">
        <f>SUM(F2031:F2034)</f>
        <v>0</v>
      </c>
      <c r="G2030" s="93">
        <f>SUM(G2031:G2034)</f>
        <v>0</v>
      </c>
      <c r="H2030" s="93">
        <f>SUM(H2031:H2034)</f>
        <v>0</v>
      </c>
      <c r="I2030" s="93">
        <f>SUM(I2031:I2034)</f>
        <v>0</v>
      </c>
      <c r="J2030" s="114">
        <f t="shared" si="456"/>
        <v>0</v>
      </c>
      <c r="K2030" s="65"/>
      <c r="L2030" s="65"/>
      <c r="M2030" s="66"/>
      <c r="N2030" s="66"/>
      <c r="O2030" s="66"/>
      <c r="P2030" s="66"/>
      <c r="Q2030" s="66"/>
      <c r="R2030" s="66"/>
      <c r="S2030" s="66"/>
      <c r="T2030" s="66"/>
      <c r="U2030" s="66"/>
      <c r="V2030" s="66"/>
      <c r="W2030" s="66"/>
      <c r="X2030" s="66"/>
      <c r="Y2030" s="66"/>
      <c r="Z2030" s="66"/>
    </row>
    <row r="2031" spans="1:26" ht="15.75" x14ac:dyDescent="0.25">
      <c r="A2031" s="190"/>
      <c r="B2031" s="190"/>
      <c r="C2031" s="190"/>
      <c r="D2031" s="113" t="s">
        <v>180</v>
      </c>
      <c r="E2031" s="115">
        <v>0</v>
      </c>
      <c r="F2031" s="95">
        <v>0</v>
      </c>
      <c r="G2031" s="115">
        <v>0</v>
      </c>
      <c r="H2031" s="115">
        <v>0</v>
      </c>
      <c r="I2031" s="115">
        <v>0</v>
      </c>
      <c r="J2031" s="114">
        <f t="shared" si="456"/>
        <v>0</v>
      </c>
      <c r="K2031" s="65"/>
      <c r="L2031" s="65"/>
      <c r="M2031" s="66"/>
      <c r="N2031" s="66"/>
      <c r="O2031" s="66"/>
      <c r="P2031" s="66"/>
      <c r="Q2031" s="66"/>
      <c r="R2031" s="66"/>
      <c r="S2031" s="66"/>
      <c r="T2031" s="66"/>
      <c r="U2031" s="66"/>
      <c r="V2031" s="66"/>
      <c r="W2031" s="66"/>
      <c r="X2031" s="66"/>
      <c r="Y2031" s="66"/>
      <c r="Z2031" s="66"/>
    </row>
    <row r="2032" spans="1:26" ht="15.75" x14ac:dyDescent="0.25">
      <c r="A2032" s="190"/>
      <c r="B2032" s="190"/>
      <c r="C2032" s="190"/>
      <c r="D2032" s="113" t="s">
        <v>7</v>
      </c>
      <c r="E2032" s="115">
        <v>0</v>
      </c>
      <c r="F2032" s="95">
        <v>0</v>
      </c>
      <c r="G2032" s="115">
        <v>0</v>
      </c>
      <c r="H2032" s="115">
        <v>0</v>
      </c>
      <c r="I2032" s="115">
        <v>0</v>
      </c>
      <c r="J2032" s="114">
        <f t="shared" si="456"/>
        <v>0</v>
      </c>
      <c r="K2032" s="65"/>
      <c r="L2032" s="65"/>
      <c r="M2032" s="66"/>
      <c r="N2032" s="66"/>
      <c r="O2032" s="66"/>
      <c r="P2032" s="66"/>
      <c r="Q2032" s="66"/>
      <c r="R2032" s="66"/>
      <c r="S2032" s="66"/>
      <c r="T2032" s="66"/>
      <c r="U2032" s="66"/>
      <c r="V2032" s="66"/>
      <c r="W2032" s="66"/>
      <c r="X2032" s="66"/>
      <c r="Y2032" s="66"/>
      <c r="Z2032" s="66"/>
    </row>
    <row r="2033" spans="1:26" ht="15.75" x14ac:dyDescent="0.25">
      <c r="A2033" s="190"/>
      <c r="B2033" s="190"/>
      <c r="C2033" s="190"/>
      <c r="D2033" s="113" t="s">
        <v>8</v>
      </c>
      <c r="E2033" s="115">
        <v>0</v>
      </c>
      <c r="F2033" s="95">
        <v>0</v>
      </c>
      <c r="G2033" s="115">
        <v>0</v>
      </c>
      <c r="H2033" s="115">
        <v>0</v>
      </c>
      <c r="I2033" s="115">
        <v>0</v>
      </c>
      <c r="J2033" s="114">
        <f t="shared" si="456"/>
        <v>0</v>
      </c>
      <c r="K2033" s="65"/>
      <c r="L2033" s="65"/>
      <c r="M2033" s="66"/>
      <c r="N2033" s="66"/>
      <c r="O2033" s="66"/>
      <c r="P2033" s="66"/>
      <c r="Q2033" s="66"/>
      <c r="R2033" s="66"/>
      <c r="S2033" s="66"/>
      <c r="T2033" s="66"/>
      <c r="U2033" s="66"/>
      <c r="V2033" s="66"/>
      <c r="W2033" s="66"/>
      <c r="X2033" s="66"/>
      <c r="Y2033" s="66"/>
      <c r="Z2033" s="66"/>
    </row>
    <row r="2034" spans="1:26" ht="15.75" x14ac:dyDescent="0.25">
      <c r="A2034" s="190"/>
      <c r="B2034" s="190"/>
      <c r="C2034" s="190"/>
      <c r="D2034" s="113" t="s">
        <v>9</v>
      </c>
      <c r="E2034" s="115">
        <v>0</v>
      </c>
      <c r="F2034" s="95">
        <v>0</v>
      </c>
      <c r="G2034" s="115">
        <v>0</v>
      </c>
      <c r="H2034" s="115">
        <v>0</v>
      </c>
      <c r="I2034" s="115">
        <v>0</v>
      </c>
      <c r="J2034" s="114">
        <f t="shared" si="456"/>
        <v>0</v>
      </c>
      <c r="K2034" s="65"/>
      <c r="L2034" s="65"/>
      <c r="M2034" s="66"/>
      <c r="N2034" s="66"/>
      <c r="O2034" s="66"/>
      <c r="P2034" s="66"/>
      <c r="Q2034" s="66"/>
      <c r="R2034" s="66"/>
      <c r="S2034" s="66"/>
      <c r="T2034" s="66"/>
      <c r="U2034" s="66"/>
      <c r="V2034" s="66"/>
      <c r="W2034" s="66"/>
      <c r="X2034" s="66"/>
      <c r="Y2034" s="66"/>
      <c r="Z2034" s="66"/>
    </row>
    <row r="2035" spans="1:26" ht="15.75" customHeight="1" x14ac:dyDescent="0.25">
      <c r="A2035" s="190"/>
      <c r="B2035" s="190"/>
      <c r="C2035" s="185" t="s">
        <v>209</v>
      </c>
      <c r="D2035" s="113" t="s">
        <v>6</v>
      </c>
      <c r="E2035" s="93">
        <f>SUM(E2036:E2039)</f>
        <v>0</v>
      </c>
      <c r="F2035" s="93">
        <f>SUM(F2036:F2039)</f>
        <v>0</v>
      </c>
      <c r="G2035" s="93">
        <f>SUM(G2036:G2039)</f>
        <v>0</v>
      </c>
      <c r="H2035" s="93">
        <f>SUM(H2036:H2039)</f>
        <v>0</v>
      </c>
      <c r="I2035" s="93">
        <f>SUM(I2036:I2039)</f>
        <v>0</v>
      </c>
      <c r="J2035" s="114">
        <f t="shared" si="456"/>
        <v>0</v>
      </c>
      <c r="K2035" s="65"/>
      <c r="L2035" s="65"/>
      <c r="M2035" s="66"/>
      <c r="N2035" s="66"/>
      <c r="O2035" s="66"/>
      <c r="P2035" s="66"/>
      <c r="Q2035" s="66"/>
      <c r="R2035" s="66"/>
      <c r="S2035" s="66"/>
      <c r="T2035" s="66"/>
      <c r="U2035" s="66"/>
      <c r="V2035" s="66"/>
      <c r="W2035" s="66"/>
      <c r="X2035" s="66"/>
      <c r="Y2035" s="66"/>
      <c r="Z2035" s="66"/>
    </row>
    <row r="2036" spans="1:26" ht="15.75" x14ac:dyDescent="0.25">
      <c r="A2036" s="190"/>
      <c r="B2036" s="190"/>
      <c r="C2036" s="186"/>
      <c r="D2036" s="113" t="s">
        <v>180</v>
      </c>
      <c r="E2036" s="115">
        <v>0</v>
      </c>
      <c r="F2036" s="95">
        <v>0</v>
      </c>
      <c r="G2036" s="115">
        <v>0</v>
      </c>
      <c r="H2036" s="115">
        <v>0</v>
      </c>
      <c r="I2036" s="115">
        <v>0</v>
      </c>
      <c r="J2036" s="114">
        <f t="shared" si="456"/>
        <v>0</v>
      </c>
      <c r="K2036" s="65"/>
      <c r="L2036" s="65"/>
      <c r="M2036" s="66"/>
      <c r="N2036" s="66"/>
      <c r="O2036" s="66"/>
      <c r="P2036" s="66"/>
      <c r="Q2036" s="66"/>
      <c r="R2036" s="66"/>
      <c r="S2036" s="66"/>
      <c r="T2036" s="66"/>
      <c r="U2036" s="66"/>
      <c r="V2036" s="66"/>
      <c r="W2036" s="66"/>
      <c r="X2036" s="66"/>
      <c r="Y2036" s="66"/>
      <c r="Z2036" s="66"/>
    </row>
    <row r="2037" spans="1:26" ht="15.75" x14ac:dyDescent="0.25">
      <c r="A2037" s="190"/>
      <c r="B2037" s="190"/>
      <c r="C2037" s="186"/>
      <c r="D2037" s="113" t="s">
        <v>7</v>
      </c>
      <c r="E2037" s="115">
        <v>0</v>
      </c>
      <c r="F2037" s="95">
        <v>0</v>
      </c>
      <c r="G2037" s="115">
        <v>0</v>
      </c>
      <c r="H2037" s="115">
        <v>0</v>
      </c>
      <c r="I2037" s="115">
        <v>0</v>
      </c>
      <c r="J2037" s="114">
        <f t="shared" si="456"/>
        <v>0</v>
      </c>
      <c r="K2037" s="65"/>
      <c r="L2037" s="65"/>
      <c r="M2037" s="66"/>
      <c r="N2037" s="66"/>
      <c r="O2037" s="66"/>
      <c r="P2037" s="66"/>
      <c r="Q2037" s="66"/>
      <c r="R2037" s="66"/>
      <c r="S2037" s="66"/>
      <c r="T2037" s="66"/>
      <c r="U2037" s="66"/>
      <c r="V2037" s="66"/>
      <c r="W2037" s="66"/>
      <c r="X2037" s="66"/>
      <c r="Y2037" s="66"/>
      <c r="Z2037" s="66"/>
    </row>
    <row r="2038" spans="1:26" ht="15.75" x14ac:dyDescent="0.25">
      <c r="A2038" s="190"/>
      <c r="B2038" s="190"/>
      <c r="C2038" s="186"/>
      <c r="D2038" s="113" t="s">
        <v>8</v>
      </c>
      <c r="E2038" s="115">
        <v>0</v>
      </c>
      <c r="F2038" s="95">
        <v>0</v>
      </c>
      <c r="G2038" s="115">
        <v>0</v>
      </c>
      <c r="H2038" s="115">
        <v>0</v>
      </c>
      <c r="I2038" s="115">
        <v>0</v>
      </c>
      <c r="J2038" s="114">
        <f t="shared" si="456"/>
        <v>0</v>
      </c>
      <c r="K2038" s="65"/>
      <c r="L2038" s="65"/>
      <c r="M2038" s="66"/>
      <c r="N2038" s="66"/>
      <c r="O2038" s="66"/>
      <c r="P2038" s="66"/>
      <c r="Q2038" s="66"/>
      <c r="R2038" s="66"/>
      <c r="S2038" s="66"/>
      <c r="T2038" s="66"/>
      <c r="U2038" s="66"/>
      <c r="V2038" s="66"/>
      <c r="W2038" s="66"/>
      <c r="X2038" s="66"/>
      <c r="Y2038" s="66"/>
      <c r="Z2038" s="66"/>
    </row>
    <row r="2039" spans="1:26" ht="15.75" x14ac:dyDescent="0.25">
      <c r="A2039" s="190"/>
      <c r="B2039" s="190"/>
      <c r="C2039" s="189"/>
      <c r="D2039" s="113" t="s">
        <v>9</v>
      </c>
      <c r="E2039" s="115">
        <v>0</v>
      </c>
      <c r="F2039" s="95">
        <v>0</v>
      </c>
      <c r="G2039" s="115">
        <v>0</v>
      </c>
      <c r="H2039" s="115">
        <v>0</v>
      </c>
      <c r="I2039" s="115">
        <v>0</v>
      </c>
      <c r="J2039" s="114">
        <f t="shared" si="456"/>
        <v>0</v>
      </c>
      <c r="K2039" s="65"/>
      <c r="L2039" s="65"/>
      <c r="M2039" s="66"/>
      <c r="N2039" s="66"/>
      <c r="O2039" s="66"/>
      <c r="P2039" s="66"/>
      <c r="Q2039" s="66"/>
      <c r="R2039" s="66"/>
      <c r="S2039" s="66"/>
      <c r="T2039" s="66"/>
      <c r="U2039" s="66"/>
      <c r="V2039" s="66"/>
      <c r="W2039" s="66"/>
      <c r="X2039" s="66"/>
      <c r="Y2039" s="66"/>
      <c r="Z2039" s="66"/>
    </row>
    <row r="2040" spans="1:26" ht="15.75" customHeight="1" x14ac:dyDescent="0.25">
      <c r="A2040" s="190"/>
      <c r="B2040" s="190"/>
      <c r="C2040" s="185" t="s">
        <v>327</v>
      </c>
      <c r="D2040" s="113" t="s">
        <v>6</v>
      </c>
      <c r="E2040" s="93">
        <f>SUM(E2041:E2044)</f>
        <v>0</v>
      </c>
      <c r="F2040" s="93">
        <f>SUM(F2041:F2044)</f>
        <v>0</v>
      </c>
      <c r="G2040" s="93">
        <f>SUM(G2041:G2044)</f>
        <v>0</v>
      </c>
      <c r="H2040" s="93">
        <f>SUM(H2041:H2044)</f>
        <v>0</v>
      </c>
      <c r="I2040" s="93">
        <f>SUM(I2041:I2044)</f>
        <v>0</v>
      </c>
      <c r="J2040" s="114">
        <f t="shared" si="456"/>
        <v>0</v>
      </c>
      <c r="K2040" s="65"/>
      <c r="L2040" s="65"/>
      <c r="M2040" s="66"/>
      <c r="N2040" s="66"/>
      <c r="O2040" s="66"/>
      <c r="P2040" s="66"/>
      <c r="Q2040" s="66"/>
      <c r="R2040" s="66"/>
      <c r="S2040" s="66"/>
      <c r="T2040" s="66"/>
      <c r="U2040" s="66"/>
      <c r="V2040" s="66"/>
      <c r="W2040" s="66"/>
      <c r="X2040" s="66"/>
      <c r="Y2040" s="66"/>
      <c r="Z2040" s="66"/>
    </row>
    <row r="2041" spans="1:26" ht="15.75" x14ac:dyDescent="0.25">
      <c r="A2041" s="190"/>
      <c r="B2041" s="190"/>
      <c r="C2041" s="186"/>
      <c r="D2041" s="113" t="s">
        <v>180</v>
      </c>
      <c r="E2041" s="115">
        <v>0</v>
      </c>
      <c r="F2041" s="95">
        <v>0</v>
      </c>
      <c r="G2041" s="115">
        <v>0</v>
      </c>
      <c r="H2041" s="115">
        <v>0</v>
      </c>
      <c r="I2041" s="115">
        <v>0</v>
      </c>
      <c r="J2041" s="114">
        <f t="shared" si="456"/>
        <v>0</v>
      </c>
      <c r="K2041" s="65"/>
      <c r="L2041" s="65"/>
      <c r="M2041" s="66"/>
      <c r="N2041" s="66"/>
      <c r="O2041" s="66"/>
      <c r="P2041" s="66"/>
      <c r="Q2041" s="66"/>
      <c r="R2041" s="66"/>
      <c r="S2041" s="66"/>
      <c r="T2041" s="66"/>
      <c r="U2041" s="66"/>
      <c r="V2041" s="66"/>
      <c r="W2041" s="66"/>
      <c r="X2041" s="66"/>
      <c r="Y2041" s="66"/>
      <c r="Z2041" s="66"/>
    </row>
    <row r="2042" spans="1:26" ht="15.75" x14ac:dyDescent="0.25">
      <c r="A2042" s="190"/>
      <c r="B2042" s="190"/>
      <c r="C2042" s="186"/>
      <c r="D2042" s="113" t="s">
        <v>7</v>
      </c>
      <c r="E2042" s="115">
        <v>0</v>
      </c>
      <c r="F2042" s="95">
        <v>0</v>
      </c>
      <c r="G2042" s="115">
        <v>0</v>
      </c>
      <c r="H2042" s="115">
        <v>0</v>
      </c>
      <c r="I2042" s="115">
        <v>0</v>
      </c>
      <c r="J2042" s="114">
        <f t="shared" si="456"/>
        <v>0</v>
      </c>
      <c r="K2042" s="65"/>
      <c r="L2042" s="65"/>
      <c r="M2042" s="66"/>
      <c r="N2042" s="66"/>
      <c r="O2042" s="66"/>
      <c r="P2042" s="66"/>
      <c r="Q2042" s="66"/>
      <c r="R2042" s="66"/>
      <c r="S2042" s="66"/>
      <c r="T2042" s="66"/>
      <c r="U2042" s="66"/>
      <c r="V2042" s="66"/>
      <c r="W2042" s="66"/>
      <c r="X2042" s="66"/>
      <c r="Y2042" s="66"/>
      <c r="Z2042" s="66"/>
    </row>
    <row r="2043" spans="1:26" ht="15.75" x14ac:dyDescent="0.25">
      <c r="A2043" s="190"/>
      <c r="B2043" s="190"/>
      <c r="C2043" s="186"/>
      <c r="D2043" s="113" t="s">
        <v>8</v>
      </c>
      <c r="E2043" s="115">
        <v>0</v>
      </c>
      <c r="F2043" s="95">
        <v>0</v>
      </c>
      <c r="G2043" s="115">
        <v>0</v>
      </c>
      <c r="H2043" s="115">
        <v>0</v>
      </c>
      <c r="I2043" s="115">
        <v>0</v>
      </c>
      <c r="J2043" s="114">
        <f t="shared" si="456"/>
        <v>0</v>
      </c>
      <c r="K2043" s="65"/>
      <c r="L2043" s="65"/>
      <c r="M2043" s="66"/>
      <c r="N2043" s="66"/>
      <c r="O2043" s="66"/>
      <c r="P2043" s="66"/>
      <c r="Q2043" s="66"/>
      <c r="R2043" s="66"/>
      <c r="S2043" s="66"/>
      <c r="T2043" s="66"/>
      <c r="U2043" s="66"/>
      <c r="V2043" s="66"/>
      <c r="W2043" s="66"/>
      <c r="X2043" s="66"/>
      <c r="Y2043" s="66"/>
      <c r="Z2043" s="66"/>
    </row>
    <row r="2044" spans="1:26" ht="15.75" x14ac:dyDescent="0.25">
      <c r="A2044" s="190"/>
      <c r="B2044" s="190"/>
      <c r="C2044" s="189"/>
      <c r="D2044" s="113" t="s">
        <v>9</v>
      </c>
      <c r="E2044" s="115">
        <v>0</v>
      </c>
      <c r="F2044" s="95">
        <v>0</v>
      </c>
      <c r="G2044" s="115">
        <v>0</v>
      </c>
      <c r="H2044" s="115">
        <v>0</v>
      </c>
      <c r="I2044" s="115">
        <v>0</v>
      </c>
      <c r="J2044" s="114">
        <f t="shared" si="456"/>
        <v>0</v>
      </c>
      <c r="K2044" s="65"/>
      <c r="L2044" s="65"/>
      <c r="M2044" s="66"/>
      <c r="N2044" s="66"/>
      <c r="O2044" s="66"/>
      <c r="P2044" s="66"/>
      <c r="Q2044" s="66"/>
      <c r="R2044" s="66"/>
      <c r="S2044" s="66"/>
      <c r="T2044" s="66"/>
      <c r="U2044" s="66"/>
      <c r="V2044" s="66"/>
      <c r="W2044" s="66"/>
      <c r="X2044" s="66"/>
      <c r="Y2044" s="66"/>
      <c r="Z2044" s="66"/>
    </row>
    <row r="2045" spans="1:26" ht="15.75" x14ac:dyDescent="0.25">
      <c r="A2045" s="190"/>
      <c r="B2045" s="190"/>
      <c r="C2045" s="190" t="s">
        <v>51</v>
      </c>
      <c r="D2045" s="113" t="s">
        <v>6</v>
      </c>
      <c r="E2045" s="93">
        <f>SUM(E2046:E2049)</f>
        <v>0</v>
      </c>
      <c r="F2045" s="93">
        <f>SUM(F2046:F2049)</f>
        <v>0</v>
      </c>
      <c r="G2045" s="93">
        <f>SUM(G2046:G2049)</f>
        <v>0</v>
      </c>
      <c r="H2045" s="93">
        <f>SUM(H2046:H2049)</f>
        <v>0</v>
      </c>
      <c r="I2045" s="93">
        <f>SUM(I2046:I2049)</f>
        <v>0</v>
      </c>
      <c r="J2045" s="114">
        <f t="shared" si="456"/>
        <v>0</v>
      </c>
      <c r="K2045" s="65"/>
      <c r="L2045" s="65"/>
      <c r="M2045" s="66"/>
      <c r="N2045" s="66"/>
      <c r="O2045" s="66"/>
      <c r="P2045" s="66"/>
      <c r="Q2045" s="66"/>
      <c r="R2045" s="66"/>
      <c r="S2045" s="66"/>
      <c r="T2045" s="66"/>
      <c r="U2045" s="66"/>
      <c r="V2045" s="66"/>
      <c r="W2045" s="66"/>
      <c r="X2045" s="66"/>
      <c r="Y2045" s="66"/>
      <c r="Z2045" s="66"/>
    </row>
    <row r="2046" spans="1:26" ht="15.75" x14ac:dyDescent="0.25">
      <c r="A2046" s="190"/>
      <c r="B2046" s="190"/>
      <c r="C2046" s="190"/>
      <c r="D2046" s="113" t="s">
        <v>180</v>
      </c>
      <c r="E2046" s="114">
        <f t="shared" ref="E2046:I2049" si="470">E2041+E2036+E2031</f>
        <v>0</v>
      </c>
      <c r="F2046" s="114">
        <f t="shared" si="470"/>
        <v>0</v>
      </c>
      <c r="G2046" s="114">
        <f t="shared" si="470"/>
        <v>0</v>
      </c>
      <c r="H2046" s="114">
        <f t="shared" si="470"/>
        <v>0</v>
      </c>
      <c r="I2046" s="114">
        <f t="shared" si="470"/>
        <v>0</v>
      </c>
      <c r="J2046" s="114">
        <f t="shared" si="456"/>
        <v>0</v>
      </c>
      <c r="K2046" s="65"/>
      <c r="L2046" s="65"/>
      <c r="M2046" s="66"/>
      <c r="N2046" s="66"/>
      <c r="O2046" s="66"/>
      <c r="P2046" s="66"/>
      <c r="Q2046" s="66"/>
      <c r="R2046" s="66"/>
      <c r="S2046" s="66"/>
      <c r="T2046" s="66"/>
      <c r="U2046" s="66"/>
      <c r="V2046" s="66"/>
      <c r="W2046" s="66"/>
      <c r="X2046" s="66"/>
      <c r="Y2046" s="66"/>
      <c r="Z2046" s="66"/>
    </row>
    <row r="2047" spans="1:26" ht="15.75" x14ac:dyDescent="0.25">
      <c r="A2047" s="190"/>
      <c r="B2047" s="190"/>
      <c r="C2047" s="190"/>
      <c r="D2047" s="113" t="s">
        <v>7</v>
      </c>
      <c r="E2047" s="114">
        <f t="shared" si="470"/>
        <v>0</v>
      </c>
      <c r="F2047" s="114">
        <f t="shared" si="470"/>
        <v>0</v>
      </c>
      <c r="G2047" s="114">
        <f t="shared" si="470"/>
        <v>0</v>
      </c>
      <c r="H2047" s="114">
        <f t="shared" si="470"/>
        <v>0</v>
      </c>
      <c r="I2047" s="114">
        <f t="shared" si="470"/>
        <v>0</v>
      </c>
      <c r="J2047" s="114">
        <f t="shared" si="456"/>
        <v>0</v>
      </c>
      <c r="K2047" s="65"/>
      <c r="L2047" s="65"/>
      <c r="M2047" s="66"/>
      <c r="N2047" s="66"/>
      <c r="O2047" s="66"/>
      <c r="P2047" s="66"/>
      <c r="Q2047" s="66"/>
      <c r="R2047" s="66"/>
      <c r="S2047" s="66"/>
      <c r="T2047" s="66"/>
      <c r="U2047" s="66"/>
      <c r="V2047" s="66"/>
      <c r="W2047" s="66"/>
      <c r="X2047" s="66"/>
      <c r="Y2047" s="66"/>
      <c r="Z2047" s="66"/>
    </row>
    <row r="2048" spans="1:26" ht="15.75" x14ac:dyDescent="0.25">
      <c r="A2048" s="190"/>
      <c r="B2048" s="190"/>
      <c r="C2048" s="190"/>
      <c r="D2048" s="113" t="s">
        <v>8</v>
      </c>
      <c r="E2048" s="114">
        <f t="shared" si="470"/>
        <v>0</v>
      </c>
      <c r="F2048" s="114">
        <f t="shared" si="470"/>
        <v>0</v>
      </c>
      <c r="G2048" s="114">
        <f t="shared" si="470"/>
        <v>0</v>
      </c>
      <c r="H2048" s="114">
        <f t="shared" si="470"/>
        <v>0</v>
      </c>
      <c r="I2048" s="114">
        <f t="shared" si="470"/>
        <v>0</v>
      </c>
      <c r="J2048" s="114">
        <f t="shared" si="456"/>
        <v>0</v>
      </c>
      <c r="K2048" s="65"/>
      <c r="L2048" s="65"/>
      <c r="M2048" s="66"/>
      <c r="N2048" s="66"/>
      <c r="O2048" s="66"/>
      <c r="P2048" s="66"/>
      <c r="Q2048" s="66"/>
      <c r="R2048" s="66"/>
      <c r="S2048" s="66"/>
      <c r="T2048" s="66"/>
      <c r="U2048" s="66"/>
      <c r="V2048" s="66"/>
      <c r="W2048" s="66"/>
      <c r="X2048" s="66"/>
      <c r="Y2048" s="66"/>
      <c r="Z2048" s="66"/>
    </row>
    <row r="2049" spans="1:26" ht="15.75" x14ac:dyDescent="0.25">
      <c r="A2049" s="190"/>
      <c r="B2049" s="190"/>
      <c r="C2049" s="190"/>
      <c r="D2049" s="113" t="s">
        <v>9</v>
      </c>
      <c r="E2049" s="114">
        <f t="shared" si="470"/>
        <v>0</v>
      </c>
      <c r="F2049" s="114">
        <f t="shared" si="470"/>
        <v>0</v>
      </c>
      <c r="G2049" s="114">
        <f t="shared" si="470"/>
        <v>0</v>
      </c>
      <c r="H2049" s="114">
        <f t="shared" si="470"/>
        <v>0</v>
      </c>
      <c r="I2049" s="114">
        <f t="shared" si="470"/>
        <v>0</v>
      </c>
      <c r="J2049" s="114">
        <f t="shared" si="456"/>
        <v>0</v>
      </c>
      <c r="K2049" s="65"/>
      <c r="L2049" s="65"/>
      <c r="M2049" s="66"/>
      <c r="N2049" s="66"/>
      <c r="O2049" s="66"/>
      <c r="P2049" s="66"/>
      <c r="Q2049" s="66"/>
      <c r="R2049" s="66"/>
      <c r="S2049" s="66"/>
      <c r="T2049" s="66"/>
      <c r="U2049" s="66"/>
      <c r="V2049" s="66"/>
      <c r="W2049" s="66"/>
      <c r="X2049" s="66"/>
      <c r="Y2049" s="66"/>
      <c r="Z2049" s="66"/>
    </row>
    <row r="2050" spans="1:26" ht="15.75" x14ac:dyDescent="0.25">
      <c r="A2050" s="190" t="s">
        <v>134</v>
      </c>
      <c r="B2050" s="190" t="s">
        <v>330</v>
      </c>
      <c r="C2050" s="190" t="s">
        <v>161</v>
      </c>
      <c r="D2050" s="113" t="s">
        <v>6</v>
      </c>
      <c r="E2050" s="93">
        <f>SUM(E2051:E2054)</f>
        <v>0</v>
      </c>
      <c r="F2050" s="93">
        <f>SUM(F2051:F2054)</f>
        <v>0</v>
      </c>
      <c r="G2050" s="93">
        <f>SUM(G2051:G2054)</f>
        <v>0</v>
      </c>
      <c r="H2050" s="93">
        <f>SUM(H2051:H2054)</f>
        <v>0</v>
      </c>
      <c r="I2050" s="93">
        <f>SUM(I2051:I2054)</f>
        <v>0</v>
      </c>
      <c r="J2050" s="114">
        <f t="shared" si="456"/>
        <v>0</v>
      </c>
      <c r="K2050" s="65"/>
      <c r="L2050" s="65"/>
      <c r="M2050" s="66"/>
      <c r="N2050" s="66"/>
      <c r="O2050" s="66"/>
      <c r="P2050" s="66"/>
      <c r="Q2050" s="66"/>
      <c r="R2050" s="66"/>
      <c r="S2050" s="66"/>
      <c r="T2050" s="66"/>
      <c r="U2050" s="66"/>
      <c r="V2050" s="66"/>
      <c r="W2050" s="66"/>
      <c r="X2050" s="66"/>
      <c r="Y2050" s="66"/>
      <c r="Z2050" s="66"/>
    </row>
    <row r="2051" spans="1:26" ht="15.75" x14ac:dyDescent="0.25">
      <c r="A2051" s="190"/>
      <c r="B2051" s="190"/>
      <c r="C2051" s="190"/>
      <c r="D2051" s="113" t="s">
        <v>180</v>
      </c>
      <c r="E2051" s="115">
        <v>0</v>
      </c>
      <c r="F2051" s="95">
        <v>0</v>
      </c>
      <c r="G2051" s="115">
        <v>0</v>
      </c>
      <c r="H2051" s="115">
        <v>0</v>
      </c>
      <c r="I2051" s="115">
        <v>0</v>
      </c>
      <c r="J2051" s="114">
        <f t="shared" si="456"/>
        <v>0</v>
      </c>
      <c r="K2051" s="65"/>
      <c r="L2051" s="65"/>
      <c r="M2051" s="66"/>
      <c r="N2051" s="66"/>
      <c r="O2051" s="66"/>
      <c r="P2051" s="66"/>
      <c r="Q2051" s="66"/>
      <c r="R2051" s="66"/>
      <c r="S2051" s="66"/>
      <c r="T2051" s="66"/>
      <c r="U2051" s="66"/>
      <c r="V2051" s="66"/>
      <c r="W2051" s="66"/>
      <c r="X2051" s="66"/>
      <c r="Y2051" s="66"/>
      <c r="Z2051" s="66"/>
    </row>
    <row r="2052" spans="1:26" ht="15.75" x14ac:dyDescent="0.25">
      <c r="A2052" s="190"/>
      <c r="B2052" s="190"/>
      <c r="C2052" s="190"/>
      <c r="D2052" s="113" t="s">
        <v>7</v>
      </c>
      <c r="E2052" s="115">
        <v>0</v>
      </c>
      <c r="F2052" s="95">
        <v>0</v>
      </c>
      <c r="G2052" s="115">
        <v>0</v>
      </c>
      <c r="H2052" s="115">
        <v>0</v>
      </c>
      <c r="I2052" s="115">
        <v>0</v>
      </c>
      <c r="J2052" s="114">
        <f t="shared" si="456"/>
        <v>0</v>
      </c>
      <c r="K2052" s="65"/>
      <c r="L2052" s="65"/>
      <c r="M2052" s="66"/>
      <c r="N2052" s="66"/>
      <c r="O2052" s="66"/>
      <c r="P2052" s="66"/>
      <c r="Q2052" s="66"/>
      <c r="R2052" s="66"/>
      <c r="S2052" s="66"/>
      <c r="T2052" s="66"/>
      <c r="U2052" s="66"/>
      <c r="V2052" s="66"/>
      <c r="W2052" s="66"/>
      <c r="X2052" s="66"/>
      <c r="Y2052" s="66"/>
      <c r="Z2052" s="66"/>
    </row>
    <row r="2053" spans="1:26" ht="15.75" x14ac:dyDescent="0.25">
      <c r="A2053" s="190"/>
      <c r="B2053" s="190"/>
      <c r="C2053" s="190"/>
      <c r="D2053" s="113" t="s">
        <v>8</v>
      </c>
      <c r="E2053" s="115">
        <v>0</v>
      </c>
      <c r="F2053" s="95">
        <v>0</v>
      </c>
      <c r="G2053" s="115">
        <v>0</v>
      </c>
      <c r="H2053" s="115">
        <v>0</v>
      </c>
      <c r="I2053" s="115">
        <v>0</v>
      </c>
      <c r="J2053" s="114">
        <f t="shared" si="456"/>
        <v>0</v>
      </c>
      <c r="K2053" s="65"/>
      <c r="L2053" s="65"/>
      <c r="M2053" s="66"/>
      <c r="N2053" s="66"/>
      <c r="O2053" s="66"/>
      <c r="P2053" s="66"/>
      <c r="Q2053" s="66"/>
      <c r="R2053" s="66"/>
      <c r="S2053" s="66"/>
      <c r="T2053" s="66"/>
      <c r="U2053" s="66"/>
      <c r="V2053" s="66"/>
      <c r="W2053" s="66"/>
      <c r="X2053" s="66"/>
      <c r="Y2053" s="66"/>
      <c r="Z2053" s="66"/>
    </row>
    <row r="2054" spans="1:26" ht="15.75" x14ac:dyDescent="0.25">
      <c r="A2054" s="190"/>
      <c r="B2054" s="190"/>
      <c r="C2054" s="190"/>
      <c r="D2054" s="113" t="s">
        <v>9</v>
      </c>
      <c r="E2054" s="115">
        <v>0</v>
      </c>
      <c r="F2054" s="95">
        <v>0</v>
      </c>
      <c r="G2054" s="115">
        <v>0</v>
      </c>
      <c r="H2054" s="115">
        <v>0</v>
      </c>
      <c r="I2054" s="115">
        <v>0</v>
      </c>
      <c r="J2054" s="114">
        <f t="shared" si="456"/>
        <v>0</v>
      </c>
      <c r="K2054" s="65"/>
      <c r="L2054" s="65"/>
      <c r="M2054" s="66"/>
      <c r="N2054" s="66"/>
      <c r="O2054" s="66"/>
      <c r="P2054" s="66"/>
      <c r="Q2054" s="66"/>
      <c r="R2054" s="66"/>
      <c r="S2054" s="66"/>
      <c r="T2054" s="66"/>
      <c r="U2054" s="66"/>
      <c r="V2054" s="66"/>
      <c r="W2054" s="66"/>
      <c r="X2054" s="66"/>
      <c r="Y2054" s="66"/>
      <c r="Z2054" s="66"/>
    </row>
    <row r="2055" spans="1:26" ht="15.75" customHeight="1" x14ac:dyDescent="0.25">
      <c r="A2055" s="190"/>
      <c r="B2055" s="190"/>
      <c r="C2055" s="185" t="s">
        <v>209</v>
      </c>
      <c r="D2055" s="113" t="s">
        <v>6</v>
      </c>
      <c r="E2055" s="93">
        <f>SUM(E2056:E2059)</f>
        <v>0</v>
      </c>
      <c r="F2055" s="93">
        <f>SUM(F2056:F2059)</f>
        <v>0</v>
      </c>
      <c r="G2055" s="93">
        <f>SUM(G2056:G2059)</f>
        <v>0</v>
      </c>
      <c r="H2055" s="93">
        <f>SUM(H2056:H2059)</f>
        <v>0</v>
      </c>
      <c r="I2055" s="93">
        <f>SUM(I2056:I2059)</f>
        <v>0</v>
      </c>
      <c r="J2055" s="114">
        <f t="shared" ref="J2055:J2089" si="471">E2055+F2055+G2055+H2055+I2055</f>
        <v>0</v>
      </c>
      <c r="K2055" s="65"/>
      <c r="L2055" s="65"/>
      <c r="M2055" s="66"/>
      <c r="N2055" s="66"/>
      <c r="O2055" s="66"/>
      <c r="P2055" s="66"/>
      <c r="Q2055" s="66"/>
      <c r="R2055" s="66"/>
      <c r="S2055" s="66"/>
      <c r="T2055" s="66"/>
      <c r="U2055" s="66"/>
      <c r="V2055" s="66"/>
      <c r="W2055" s="66"/>
      <c r="X2055" s="66"/>
      <c r="Y2055" s="66"/>
      <c r="Z2055" s="66"/>
    </row>
    <row r="2056" spans="1:26" ht="15.75" x14ac:dyDescent="0.25">
      <c r="A2056" s="190"/>
      <c r="B2056" s="190"/>
      <c r="C2056" s="186"/>
      <c r="D2056" s="113" t="s">
        <v>180</v>
      </c>
      <c r="E2056" s="115">
        <v>0</v>
      </c>
      <c r="F2056" s="95">
        <v>0</v>
      </c>
      <c r="G2056" s="115">
        <v>0</v>
      </c>
      <c r="H2056" s="115">
        <v>0</v>
      </c>
      <c r="I2056" s="115">
        <v>0</v>
      </c>
      <c r="J2056" s="114">
        <f t="shared" si="471"/>
        <v>0</v>
      </c>
      <c r="K2056" s="65"/>
      <c r="L2056" s="65"/>
      <c r="M2056" s="66"/>
      <c r="N2056" s="66"/>
      <c r="O2056" s="66"/>
      <c r="P2056" s="66"/>
      <c r="Q2056" s="66"/>
      <c r="R2056" s="66"/>
      <c r="S2056" s="66"/>
      <c r="T2056" s="66"/>
      <c r="U2056" s="66"/>
      <c r="V2056" s="66"/>
      <c r="W2056" s="66"/>
      <c r="X2056" s="66"/>
      <c r="Y2056" s="66"/>
      <c r="Z2056" s="66"/>
    </row>
    <row r="2057" spans="1:26" ht="15.75" x14ac:dyDescent="0.25">
      <c r="A2057" s="190"/>
      <c r="B2057" s="190"/>
      <c r="C2057" s="186"/>
      <c r="D2057" s="113" t="s">
        <v>7</v>
      </c>
      <c r="E2057" s="115">
        <v>0</v>
      </c>
      <c r="F2057" s="95">
        <v>0</v>
      </c>
      <c r="G2057" s="115">
        <v>0</v>
      </c>
      <c r="H2057" s="115">
        <v>0</v>
      </c>
      <c r="I2057" s="115">
        <v>0</v>
      </c>
      <c r="J2057" s="114">
        <f t="shared" si="471"/>
        <v>0</v>
      </c>
      <c r="K2057" s="65"/>
      <c r="L2057" s="65"/>
      <c r="M2057" s="66"/>
      <c r="N2057" s="66"/>
      <c r="O2057" s="66"/>
      <c r="P2057" s="66"/>
      <c r="Q2057" s="66"/>
      <c r="R2057" s="66"/>
      <c r="S2057" s="66"/>
      <c r="T2057" s="66"/>
      <c r="U2057" s="66"/>
      <c r="V2057" s="66"/>
      <c r="W2057" s="66"/>
      <c r="X2057" s="66"/>
      <c r="Y2057" s="66"/>
      <c r="Z2057" s="66"/>
    </row>
    <row r="2058" spans="1:26" ht="15.75" x14ac:dyDescent="0.25">
      <c r="A2058" s="190"/>
      <c r="B2058" s="190"/>
      <c r="C2058" s="186"/>
      <c r="D2058" s="113" t="s">
        <v>8</v>
      </c>
      <c r="E2058" s="115">
        <v>0</v>
      </c>
      <c r="F2058" s="95">
        <v>0</v>
      </c>
      <c r="G2058" s="115">
        <v>0</v>
      </c>
      <c r="H2058" s="115">
        <v>0</v>
      </c>
      <c r="I2058" s="115">
        <v>0</v>
      </c>
      <c r="J2058" s="114">
        <f t="shared" si="471"/>
        <v>0</v>
      </c>
      <c r="K2058" s="65"/>
      <c r="L2058" s="65"/>
      <c r="M2058" s="66"/>
      <c r="N2058" s="66"/>
      <c r="O2058" s="66"/>
      <c r="P2058" s="66"/>
      <c r="Q2058" s="66"/>
      <c r="R2058" s="66"/>
      <c r="S2058" s="66"/>
      <c r="T2058" s="66"/>
      <c r="U2058" s="66"/>
      <c r="V2058" s="66"/>
      <c r="W2058" s="66"/>
      <c r="X2058" s="66"/>
      <c r="Y2058" s="66"/>
      <c r="Z2058" s="66"/>
    </row>
    <row r="2059" spans="1:26" ht="15.75" x14ac:dyDescent="0.25">
      <c r="A2059" s="190"/>
      <c r="B2059" s="190"/>
      <c r="C2059" s="189"/>
      <c r="D2059" s="113" t="s">
        <v>9</v>
      </c>
      <c r="E2059" s="115">
        <v>0</v>
      </c>
      <c r="F2059" s="95">
        <v>0</v>
      </c>
      <c r="G2059" s="115">
        <v>0</v>
      </c>
      <c r="H2059" s="115">
        <v>0</v>
      </c>
      <c r="I2059" s="115">
        <v>0</v>
      </c>
      <c r="J2059" s="114">
        <f t="shared" si="471"/>
        <v>0</v>
      </c>
      <c r="K2059" s="65"/>
      <c r="L2059" s="65"/>
      <c r="M2059" s="66"/>
      <c r="N2059" s="66"/>
      <c r="O2059" s="66"/>
      <c r="P2059" s="66"/>
      <c r="Q2059" s="66"/>
      <c r="R2059" s="66"/>
      <c r="S2059" s="66"/>
      <c r="T2059" s="66"/>
      <c r="U2059" s="66"/>
      <c r="V2059" s="66"/>
      <c r="W2059" s="66"/>
      <c r="X2059" s="66"/>
      <c r="Y2059" s="66"/>
      <c r="Z2059" s="66"/>
    </row>
    <row r="2060" spans="1:26" ht="15.75" customHeight="1" x14ac:dyDescent="0.25">
      <c r="A2060" s="190"/>
      <c r="B2060" s="190"/>
      <c r="C2060" s="185" t="s">
        <v>327</v>
      </c>
      <c r="D2060" s="113" t="s">
        <v>6</v>
      </c>
      <c r="E2060" s="93">
        <f>SUM(E2061:E2064)</f>
        <v>0</v>
      </c>
      <c r="F2060" s="93">
        <f>SUM(F2061:F2064)</f>
        <v>0</v>
      </c>
      <c r="G2060" s="93">
        <f>SUM(G2061:G2064)</f>
        <v>0</v>
      </c>
      <c r="H2060" s="93">
        <f>SUM(H2061:H2064)</f>
        <v>0</v>
      </c>
      <c r="I2060" s="93">
        <f>SUM(I2061:I2064)</f>
        <v>0</v>
      </c>
      <c r="J2060" s="114">
        <f t="shared" si="471"/>
        <v>0</v>
      </c>
      <c r="K2060" s="65"/>
      <c r="L2060" s="65"/>
      <c r="M2060" s="66"/>
      <c r="N2060" s="66"/>
      <c r="O2060" s="66"/>
      <c r="P2060" s="66"/>
      <c r="Q2060" s="66"/>
      <c r="R2060" s="66"/>
      <c r="S2060" s="66"/>
      <c r="T2060" s="66"/>
      <c r="U2060" s="66"/>
      <c r="V2060" s="66"/>
      <c r="W2060" s="66"/>
      <c r="X2060" s="66"/>
      <c r="Y2060" s="66"/>
      <c r="Z2060" s="66"/>
    </row>
    <row r="2061" spans="1:26" ht="15.75" x14ac:dyDescent="0.25">
      <c r="A2061" s="190"/>
      <c r="B2061" s="190"/>
      <c r="C2061" s="186"/>
      <c r="D2061" s="113" t="s">
        <v>180</v>
      </c>
      <c r="E2061" s="115">
        <v>0</v>
      </c>
      <c r="F2061" s="95">
        <v>0</v>
      </c>
      <c r="G2061" s="115">
        <v>0</v>
      </c>
      <c r="H2061" s="115">
        <v>0</v>
      </c>
      <c r="I2061" s="115">
        <v>0</v>
      </c>
      <c r="J2061" s="114">
        <f t="shared" si="471"/>
        <v>0</v>
      </c>
      <c r="K2061" s="65"/>
      <c r="L2061" s="65"/>
      <c r="M2061" s="66"/>
      <c r="N2061" s="66"/>
      <c r="O2061" s="66"/>
      <c r="P2061" s="66"/>
      <c r="Q2061" s="66"/>
      <c r="R2061" s="66"/>
      <c r="S2061" s="66"/>
      <c r="T2061" s="66"/>
      <c r="U2061" s="66"/>
      <c r="V2061" s="66"/>
      <c r="W2061" s="66"/>
      <c r="X2061" s="66"/>
      <c r="Y2061" s="66"/>
      <c r="Z2061" s="66"/>
    </row>
    <row r="2062" spans="1:26" ht="15.75" x14ac:dyDescent="0.25">
      <c r="A2062" s="190"/>
      <c r="B2062" s="190"/>
      <c r="C2062" s="186"/>
      <c r="D2062" s="113" t="s">
        <v>7</v>
      </c>
      <c r="E2062" s="115">
        <v>0</v>
      </c>
      <c r="F2062" s="95">
        <v>0</v>
      </c>
      <c r="G2062" s="115">
        <v>0</v>
      </c>
      <c r="H2062" s="115">
        <v>0</v>
      </c>
      <c r="I2062" s="115">
        <v>0</v>
      </c>
      <c r="J2062" s="114">
        <f t="shared" si="471"/>
        <v>0</v>
      </c>
      <c r="K2062" s="65"/>
      <c r="L2062" s="65"/>
      <c r="M2062" s="66"/>
      <c r="N2062" s="66"/>
      <c r="O2062" s="66"/>
      <c r="P2062" s="66"/>
      <c r="Q2062" s="66"/>
      <c r="R2062" s="66"/>
      <c r="S2062" s="66"/>
      <c r="T2062" s="66"/>
      <c r="U2062" s="66"/>
      <c r="V2062" s="66"/>
      <c r="W2062" s="66"/>
      <c r="X2062" s="66"/>
      <c r="Y2062" s="66"/>
      <c r="Z2062" s="66"/>
    </row>
    <row r="2063" spans="1:26" ht="15.75" x14ac:dyDescent="0.25">
      <c r="A2063" s="190"/>
      <c r="B2063" s="190"/>
      <c r="C2063" s="186"/>
      <c r="D2063" s="113" t="s">
        <v>8</v>
      </c>
      <c r="E2063" s="115">
        <v>0</v>
      </c>
      <c r="F2063" s="95">
        <v>0</v>
      </c>
      <c r="G2063" s="115">
        <v>0</v>
      </c>
      <c r="H2063" s="115">
        <v>0</v>
      </c>
      <c r="I2063" s="115">
        <v>0</v>
      </c>
      <c r="J2063" s="114">
        <f t="shared" si="471"/>
        <v>0</v>
      </c>
      <c r="K2063" s="65"/>
      <c r="L2063" s="65"/>
      <c r="M2063" s="66"/>
      <c r="N2063" s="66"/>
      <c r="O2063" s="66"/>
      <c r="P2063" s="66"/>
      <c r="Q2063" s="66"/>
      <c r="R2063" s="66"/>
      <c r="S2063" s="66"/>
      <c r="T2063" s="66"/>
      <c r="U2063" s="66"/>
      <c r="V2063" s="66"/>
      <c r="W2063" s="66"/>
      <c r="X2063" s="66"/>
      <c r="Y2063" s="66"/>
      <c r="Z2063" s="66"/>
    </row>
    <row r="2064" spans="1:26" ht="15.75" x14ac:dyDescent="0.25">
      <c r="A2064" s="190"/>
      <c r="B2064" s="190"/>
      <c r="C2064" s="189"/>
      <c r="D2064" s="113" t="s">
        <v>9</v>
      </c>
      <c r="E2064" s="115">
        <v>0</v>
      </c>
      <c r="F2064" s="95">
        <v>0</v>
      </c>
      <c r="G2064" s="115">
        <v>0</v>
      </c>
      <c r="H2064" s="115">
        <v>0</v>
      </c>
      <c r="I2064" s="115">
        <v>0</v>
      </c>
      <c r="J2064" s="114">
        <f t="shared" si="471"/>
        <v>0</v>
      </c>
      <c r="K2064" s="65"/>
      <c r="L2064" s="65"/>
      <c r="M2064" s="66"/>
      <c r="N2064" s="66"/>
      <c r="O2064" s="66"/>
      <c r="P2064" s="66"/>
      <c r="Q2064" s="66"/>
      <c r="R2064" s="66"/>
      <c r="S2064" s="66"/>
      <c r="T2064" s="66"/>
      <c r="U2064" s="66"/>
      <c r="V2064" s="66"/>
      <c r="W2064" s="66"/>
      <c r="X2064" s="66"/>
      <c r="Y2064" s="66"/>
      <c r="Z2064" s="66"/>
    </row>
    <row r="2065" spans="1:26" ht="15.75" x14ac:dyDescent="0.25">
      <c r="A2065" s="190"/>
      <c r="B2065" s="190"/>
      <c r="C2065" s="190" t="s">
        <v>51</v>
      </c>
      <c r="D2065" s="113" t="s">
        <v>6</v>
      </c>
      <c r="E2065" s="93">
        <f>SUM(E2066:E2069)</f>
        <v>0</v>
      </c>
      <c r="F2065" s="93">
        <f>SUM(F2066:F2069)</f>
        <v>0</v>
      </c>
      <c r="G2065" s="93">
        <f>SUM(G2066:G2069)</f>
        <v>0</v>
      </c>
      <c r="H2065" s="93">
        <f>SUM(H2066:H2069)</f>
        <v>0</v>
      </c>
      <c r="I2065" s="93">
        <f>SUM(I2066:I2069)</f>
        <v>0</v>
      </c>
      <c r="J2065" s="114">
        <f t="shared" si="471"/>
        <v>0</v>
      </c>
      <c r="K2065" s="65"/>
      <c r="L2065" s="65"/>
      <c r="M2065" s="66"/>
      <c r="N2065" s="66"/>
      <c r="O2065" s="66"/>
      <c r="P2065" s="66"/>
      <c r="Q2065" s="66"/>
      <c r="R2065" s="66"/>
      <c r="S2065" s="66"/>
      <c r="T2065" s="66"/>
      <c r="U2065" s="66"/>
      <c r="V2065" s="66"/>
      <c r="W2065" s="66"/>
      <c r="X2065" s="66"/>
      <c r="Y2065" s="66"/>
      <c r="Z2065" s="66"/>
    </row>
    <row r="2066" spans="1:26" ht="15.75" x14ac:dyDescent="0.25">
      <c r="A2066" s="190"/>
      <c r="B2066" s="190"/>
      <c r="C2066" s="190"/>
      <c r="D2066" s="113" t="s">
        <v>180</v>
      </c>
      <c r="E2066" s="114">
        <f t="shared" ref="E2066:I2069" si="472">E2061+E2056+E2051</f>
        <v>0</v>
      </c>
      <c r="F2066" s="114">
        <f t="shared" si="472"/>
        <v>0</v>
      </c>
      <c r="G2066" s="114">
        <f t="shared" si="472"/>
        <v>0</v>
      </c>
      <c r="H2066" s="114">
        <f t="shared" si="472"/>
        <v>0</v>
      </c>
      <c r="I2066" s="114">
        <f t="shared" si="472"/>
        <v>0</v>
      </c>
      <c r="J2066" s="114">
        <f t="shared" si="471"/>
        <v>0</v>
      </c>
      <c r="K2066" s="65"/>
      <c r="L2066" s="65"/>
      <c r="M2066" s="66"/>
      <c r="N2066" s="66"/>
      <c r="O2066" s="66"/>
      <c r="P2066" s="66"/>
      <c r="Q2066" s="66"/>
      <c r="R2066" s="66"/>
      <c r="S2066" s="66"/>
      <c r="T2066" s="66"/>
      <c r="U2066" s="66"/>
      <c r="V2066" s="66"/>
      <c r="W2066" s="66"/>
      <c r="X2066" s="66"/>
      <c r="Y2066" s="66"/>
      <c r="Z2066" s="66"/>
    </row>
    <row r="2067" spans="1:26" ht="15.75" x14ac:dyDescent="0.25">
      <c r="A2067" s="190"/>
      <c r="B2067" s="190"/>
      <c r="C2067" s="190"/>
      <c r="D2067" s="113" t="s">
        <v>7</v>
      </c>
      <c r="E2067" s="114">
        <f t="shared" si="472"/>
        <v>0</v>
      </c>
      <c r="F2067" s="114">
        <f t="shared" si="472"/>
        <v>0</v>
      </c>
      <c r="G2067" s="114">
        <f t="shared" si="472"/>
        <v>0</v>
      </c>
      <c r="H2067" s="114">
        <f t="shared" si="472"/>
        <v>0</v>
      </c>
      <c r="I2067" s="114">
        <f t="shared" si="472"/>
        <v>0</v>
      </c>
      <c r="J2067" s="114">
        <f t="shared" si="471"/>
        <v>0</v>
      </c>
      <c r="K2067" s="65"/>
      <c r="L2067" s="65"/>
      <c r="M2067" s="66"/>
      <c r="N2067" s="66"/>
      <c r="O2067" s="66"/>
      <c r="P2067" s="66"/>
      <c r="Q2067" s="66"/>
      <c r="R2067" s="66"/>
      <c r="S2067" s="66"/>
      <c r="T2067" s="66"/>
      <c r="U2067" s="66"/>
      <c r="V2067" s="66"/>
      <c r="W2067" s="66"/>
      <c r="X2067" s="66"/>
      <c r="Y2067" s="66"/>
      <c r="Z2067" s="66"/>
    </row>
    <row r="2068" spans="1:26" ht="15.75" x14ac:dyDescent="0.25">
      <c r="A2068" s="190"/>
      <c r="B2068" s="190"/>
      <c r="C2068" s="190"/>
      <c r="D2068" s="113" t="s">
        <v>8</v>
      </c>
      <c r="E2068" s="114">
        <f t="shared" si="472"/>
        <v>0</v>
      </c>
      <c r="F2068" s="114">
        <f t="shared" si="472"/>
        <v>0</v>
      </c>
      <c r="G2068" s="114">
        <f t="shared" si="472"/>
        <v>0</v>
      </c>
      <c r="H2068" s="114">
        <f t="shared" si="472"/>
        <v>0</v>
      </c>
      <c r="I2068" s="114">
        <f t="shared" si="472"/>
        <v>0</v>
      </c>
      <c r="J2068" s="114">
        <f t="shared" si="471"/>
        <v>0</v>
      </c>
      <c r="K2068" s="65"/>
      <c r="L2068" s="65"/>
      <c r="M2068" s="66"/>
      <c r="N2068" s="66"/>
      <c r="O2068" s="66"/>
      <c r="P2068" s="66"/>
      <c r="Q2068" s="66"/>
      <c r="R2068" s="66"/>
      <c r="S2068" s="66"/>
      <c r="T2068" s="66"/>
      <c r="U2068" s="66"/>
      <c r="V2068" s="66"/>
      <c r="W2068" s="66"/>
      <c r="X2068" s="66"/>
      <c r="Y2068" s="66"/>
      <c r="Z2068" s="66"/>
    </row>
    <row r="2069" spans="1:26" ht="15.75" x14ac:dyDescent="0.25">
      <c r="A2069" s="190"/>
      <c r="B2069" s="190"/>
      <c r="C2069" s="190"/>
      <c r="D2069" s="113" t="s">
        <v>9</v>
      </c>
      <c r="E2069" s="114">
        <f t="shared" si="472"/>
        <v>0</v>
      </c>
      <c r="F2069" s="114">
        <f t="shared" si="472"/>
        <v>0</v>
      </c>
      <c r="G2069" s="114">
        <f t="shared" si="472"/>
        <v>0</v>
      </c>
      <c r="H2069" s="114">
        <f t="shared" si="472"/>
        <v>0</v>
      </c>
      <c r="I2069" s="114">
        <f t="shared" si="472"/>
        <v>0</v>
      </c>
      <c r="J2069" s="114">
        <f t="shared" si="471"/>
        <v>0</v>
      </c>
      <c r="K2069" s="65"/>
      <c r="L2069" s="65"/>
      <c r="M2069" s="66"/>
      <c r="N2069" s="66"/>
      <c r="O2069" s="66"/>
      <c r="P2069" s="66"/>
      <c r="Q2069" s="66"/>
      <c r="R2069" s="66"/>
      <c r="S2069" s="66"/>
      <c r="T2069" s="66"/>
      <c r="U2069" s="66"/>
      <c r="V2069" s="66"/>
      <c r="W2069" s="66"/>
      <c r="X2069" s="66"/>
      <c r="Y2069" s="66"/>
      <c r="Z2069" s="66"/>
    </row>
    <row r="2070" spans="1:26" ht="15.75" x14ac:dyDescent="0.25">
      <c r="A2070" s="184" t="s">
        <v>331</v>
      </c>
      <c r="B2070" s="184"/>
      <c r="C2070" s="184" t="s">
        <v>161</v>
      </c>
      <c r="D2070" s="116" t="s">
        <v>6</v>
      </c>
      <c r="E2070" s="98">
        <f>SUM(E2071:E2074)</f>
        <v>0</v>
      </c>
      <c r="F2070" s="98">
        <f>SUM(F2071:F2074)</f>
        <v>450</v>
      </c>
      <c r="G2070" s="98">
        <f>SUM(G2071:G2074)</f>
        <v>0</v>
      </c>
      <c r="H2070" s="98">
        <f>SUM(H2071:H2074)</f>
        <v>0</v>
      </c>
      <c r="I2070" s="98">
        <f>SUM(I2071:I2074)</f>
        <v>0</v>
      </c>
      <c r="J2070" s="117">
        <f t="shared" si="471"/>
        <v>450</v>
      </c>
      <c r="K2070" s="65"/>
      <c r="L2070" s="65"/>
      <c r="M2070" s="66"/>
      <c r="N2070" s="66"/>
      <c r="O2070" s="66"/>
      <c r="P2070" s="66"/>
      <c r="Q2070" s="66"/>
      <c r="R2070" s="66"/>
      <c r="S2070" s="66"/>
      <c r="T2070" s="66"/>
      <c r="U2070" s="66"/>
      <c r="V2070" s="66"/>
      <c r="W2070" s="66"/>
      <c r="X2070" s="66"/>
      <c r="Y2070" s="66"/>
      <c r="Z2070" s="66"/>
    </row>
    <row r="2071" spans="1:26" ht="15.75" x14ac:dyDescent="0.25">
      <c r="A2071" s="184"/>
      <c r="B2071" s="184"/>
      <c r="C2071" s="184"/>
      <c r="D2071" s="116" t="s">
        <v>180</v>
      </c>
      <c r="E2071" s="117">
        <f t="shared" ref="E2071:I2074" si="473">E2051+E2031+E1976+E1956</f>
        <v>0</v>
      </c>
      <c r="F2071" s="117">
        <f t="shared" si="473"/>
        <v>450</v>
      </c>
      <c r="G2071" s="117">
        <f t="shared" si="473"/>
        <v>0</v>
      </c>
      <c r="H2071" s="117">
        <f t="shared" si="473"/>
        <v>0</v>
      </c>
      <c r="I2071" s="117">
        <f t="shared" si="473"/>
        <v>0</v>
      </c>
      <c r="J2071" s="117">
        <f>E2071+F2071+G2071+H2071+I2071</f>
        <v>450</v>
      </c>
      <c r="K2071" s="65"/>
      <c r="L2071" s="65"/>
      <c r="M2071" s="66"/>
      <c r="N2071" s="66"/>
      <c r="O2071" s="66"/>
      <c r="P2071" s="66"/>
      <c r="Q2071" s="66"/>
      <c r="R2071" s="66"/>
      <c r="S2071" s="66"/>
      <c r="T2071" s="66"/>
      <c r="U2071" s="66"/>
      <c r="V2071" s="66"/>
      <c r="W2071" s="66"/>
      <c r="X2071" s="66"/>
      <c r="Y2071" s="66"/>
      <c r="Z2071" s="66"/>
    </row>
    <row r="2072" spans="1:26" ht="15.75" x14ac:dyDescent="0.25">
      <c r="A2072" s="184"/>
      <c r="B2072" s="184"/>
      <c r="C2072" s="184"/>
      <c r="D2072" s="116" t="s">
        <v>7</v>
      </c>
      <c r="E2072" s="117">
        <f t="shared" si="473"/>
        <v>0</v>
      </c>
      <c r="F2072" s="117">
        <f t="shared" si="473"/>
        <v>0</v>
      </c>
      <c r="G2072" s="117">
        <f t="shared" si="473"/>
        <v>0</v>
      </c>
      <c r="H2072" s="117">
        <f t="shared" si="473"/>
        <v>0</v>
      </c>
      <c r="I2072" s="117">
        <f t="shared" si="473"/>
        <v>0</v>
      </c>
      <c r="J2072" s="117">
        <f t="shared" si="471"/>
        <v>0</v>
      </c>
      <c r="K2072" s="65"/>
      <c r="L2072" s="65"/>
      <c r="M2072" s="66"/>
      <c r="N2072" s="66"/>
      <c r="O2072" s="66"/>
      <c r="P2072" s="66"/>
      <c r="Q2072" s="66"/>
      <c r="R2072" s="66"/>
      <c r="S2072" s="66"/>
      <c r="T2072" s="66"/>
      <c r="U2072" s="66"/>
      <c r="V2072" s="66"/>
      <c r="W2072" s="66"/>
      <c r="X2072" s="66"/>
      <c r="Y2072" s="66"/>
      <c r="Z2072" s="66"/>
    </row>
    <row r="2073" spans="1:26" ht="15.75" x14ac:dyDescent="0.25">
      <c r="A2073" s="184"/>
      <c r="B2073" s="184"/>
      <c r="C2073" s="184"/>
      <c r="D2073" s="116" t="s">
        <v>8</v>
      </c>
      <c r="E2073" s="117">
        <f t="shared" si="473"/>
        <v>0</v>
      </c>
      <c r="F2073" s="117">
        <f t="shared" si="473"/>
        <v>0</v>
      </c>
      <c r="G2073" s="117">
        <f t="shared" si="473"/>
        <v>0</v>
      </c>
      <c r="H2073" s="117">
        <f t="shared" si="473"/>
        <v>0</v>
      </c>
      <c r="I2073" s="117">
        <f t="shared" si="473"/>
        <v>0</v>
      </c>
      <c r="J2073" s="117">
        <f t="shared" si="471"/>
        <v>0</v>
      </c>
      <c r="K2073" s="65"/>
      <c r="L2073" s="65"/>
      <c r="M2073" s="66"/>
      <c r="N2073" s="66"/>
      <c r="O2073" s="66"/>
      <c r="P2073" s="66"/>
      <c r="Q2073" s="66"/>
      <c r="R2073" s="66"/>
      <c r="S2073" s="66"/>
      <c r="T2073" s="66"/>
      <c r="U2073" s="66"/>
      <c r="V2073" s="66"/>
      <c r="W2073" s="66"/>
      <c r="X2073" s="66"/>
      <c r="Y2073" s="66"/>
      <c r="Z2073" s="66"/>
    </row>
    <row r="2074" spans="1:26" ht="15.75" x14ac:dyDescent="0.25">
      <c r="A2074" s="184"/>
      <c r="B2074" s="184"/>
      <c r="C2074" s="184"/>
      <c r="D2074" s="116" t="s">
        <v>9</v>
      </c>
      <c r="E2074" s="117">
        <f t="shared" si="473"/>
        <v>0</v>
      </c>
      <c r="F2074" s="117">
        <f t="shared" si="473"/>
        <v>0</v>
      </c>
      <c r="G2074" s="117">
        <f t="shared" si="473"/>
        <v>0</v>
      </c>
      <c r="H2074" s="117">
        <f t="shared" si="473"/>
        <v>0</v>
      </c>
      <c r="I2074" s="117">
        <f t="shared" si="473"/>
        <v>0</v>
      </c>
      <c r="J2074" s="117">
        <f t="shared" si="471"/>
        <v>0</v>
      </c>
      <c r="K2074" s="65"/>
      <c r="L2074" s="65"/>
      <c r="M2074" s="66"/>
      <c r="N2074" s="66"/>
      <c r="O2074" s="66"/>
      <c r="P2074" s="66"/>
      <c r="Q2074" s="66"/>
      <c r="R2074" s="66"/>
      <c r="S2074" s="66"/>
      <c r="T2074" s="66"/>
      <c r="U2074" s="66"/>
      <c r="V2074" s="66"/>
      <c r="W2074" s="66"/>
      <c r="X2074" s="66"/>
      <c r="Y2074" s="66"/>
      <c r="Z2074" s="66"/>
    </row>
    <row r="2075" spans="1:26" ht="15.75" x14ac:dyDescent="0.25">
      <c r="A2075" s="184"/>
      <c r="B2075" s="184"/>
      <c r="C2075" s="193" t="s">
        <v>285</v>
      </c>
      <c r="D2075" s="116" t="s">
        <v>6</v>
      </c>
      <c r="E2075" s="98">
        <f>SUM(E2076:E2079)</f>
        <v>0</v>
      </c>
      <c r="F2075" s="98">
        <f>SUM(F2076:F2079)</f>
        <v>13676.975</v>
      </c>
      <c r="G2075" s="98">
        <f>SUM(G2076:G2079)</f>
        <v>9500</v>
      </c>
      <c r="H2075" s="98">
        <f>SUM(H2076:H2079)</f>
        <v>9400</v>
      </c>
      <c r="I2075" s="98">
        <f>SUM(I2076:I2079)</f>
        <v>9400</v>
      </c>
      <c r="J2075" s="117">
        <f t="shared" si="471"/>
        <v>41976.974999999999</v>
      </c>
      <c r="K2075" s="65"/>
      <c r="L2075" s="65"/>
      <c r="M2075" s="66"/>
      <c r="N2075" s="66"/>
      <c r="O2075" s="66"/>
      <c r="P2075" s="66"/>
      <c r="Q2075" s="66"/>
      <c r="R2075" s="66"/>
      <c r="S2075" s="66"/>
      <c r="T2075" s="66"/>
      <c r="U2075" s="66"/>
      <c r="V2075" s="66"/>
      <c r="W2075" s="66"/>
      <c r="X2075" s="66"/>
      <c r="Y2075" s="66"/>
      <c r="Z2075" s="66"/>
    </row>
    <row r="2076" spans="1:26" ht="15.75" x14ac:dyDescent="0.25">
      <c r="A2076" s="184"/>
      <c r="B2076" s="184"/>
      <c r="C2076" s="193"/>
      <c r="D2076" s="116" t="s">
        <v>180</v>
      </c>
      <c r="E2076" s="117">
        <f t="shared" ref="E2076:I2079" si="474">E1986+E2041+E2061+E1966</f>
        <v>0</v>
      </c>
      <c r="F2076" s="117">
        <f>F1986+F2041+F2061+F1966</f>
        <v>1201.1307000000002</v>
      </c>
      <c r="G2076" s="117">
        <f t="shared" si="474"/>
        <v>9500</v>
      </c>
      <c r="H2076" s="117">
        <f t="shared" si="474"/>
        <v>9400</v>
      </c>
      <c r="I2076" s="117">
        <f t="shared" si="474"/>
        <v>9400</v>
      </c>
      <c r="J2076" s="117">
        <f t="shared" si="471"/>
        <v>29501.130700000002</v>
      </c>
      <c r="K2076" s="65"/>
      <c r="L2076" s="65"/>
      <c r="M2076" s="66"/>
      <c r="N2076" s="66"/>
      <c r="O2076" s="66"/>
      <c r="P2076" s="66"/>
      <c r="Q2076" s="66"/>
      <c r="R2076" s="66"/>
      <c r="S2076" s="66"/>
      <c r="T2076" s="66"/>
      <c r="U2076" s="66"/>
      <c r="V2076" s="66"/>
      <c r="W2076" s="66"/>
      <c r="X2076" s="66"/>
      <c r="Y2076" s="66"/>
      <c r="Z2076" s="66"/>
    </row>
    <row r="2077" spans="1:26" ht="15.75" x14ac:dyDescent="0.25">
      <c r="A2077" s="184"/>
      <c r="B2077" s="184"/>
      <c r="C2077" s="193"/>
      <c r="D2077" s="116" t="s">
        <v>7</v>
      </c>
      <c r="E2077" s="117">
        <f t="shared" si="474"/>
        <v>0</v>
      </c>
      <c r="F2077" s="117">
        <f t="shared" si="474"/>
        <v>0</v>
      </c>
      <c r="G2077" s="117">
        <f t="shared" si="474"/>
        <v>0</v>
      </c>
      <c r="H2077" s="117">
        <f t="shared" si="474"/>
        <v>0</v>
      </c>
      <c r="I2077" s="117">
        <f t="shared" si="474"/>
        <v>0</v>
      </c>
      <c r="J2077" s="117">
        <f t="shared" si="471"/>
        <v>0</v>
      </c>
      <c r="K2077" s="65"/>
      <c r="L2077" s="65"/>
      <c r="M2077" s="66"/>
      <c r="N2077" s="66"/>
      <c r="O2077" s="66"/>
      <c r="P2077" s="66"/>
      <c r="Q2077" s="66"/>
      <c r="R2077" s="66"/>
      <c r="S2077" s="66"/>
      <c r="T2077" s="66"/>
      <c r="U2077" s="66"/>
      <c r="V2077" s="66"/>
      <c r="W2077" s="66"/>
      <c r="X2077" s="66"/>
      <c r="Y2077" s="66"/>
      <c r="Z2077" s="66"/>
    </row>
    <row r="2078" spans="1:26" ht="15.75" x14ac:dyDescent="0.25">
      <c r="A2078" s="184"/>
      <c r="B2078" s="184"/>
      <c r="C2078" s="193"/>
      <c r="D2078" s="116" t="s">
        <v>8</v>
      </c>
      <c r="E2078" s="117">
        <f t="shared" si="474"/>
        <v>0</v>
      </c>
      <c r="F2078" s="117">
        <f t="shared" si="474"/>
        <v>12475.844300000001</v>
      </c>
      <c r="G2078" s="117">
        <f t="shared" si="474"/>
        <v>0</v>
      </c>
      <c r="H2078" s="117">
        <f t="shared" si="474"/>
        <v>0</v>
      </c>
      <c r="I2078" s="117">
        <f t="shared" si="474"/>
        <v>0</v>
      </c>
      <c r="J2078" s="117">
        <f t="shared" si="471"/>
        <v>12475.844300000001</v>
      </c>
      <c r="K2078" s="65"/>
      <c r="L2078" s="65"/>
      <c r="M2078" s="66"/>
      <c r="N2078" s="66"/>
      <c r="O2078" s="66"/>
      <c r="P2078" s="66"/>
      <c r="Q2078" s="66"/>
      <c r="R2078" s="66"/>
      <c r="S2078" s="66"/>
      <c r="T2078" s="66"/>
      <c r="U2078" s="66"/>
      <c r="V2078" s="66"/>
      <c r="W2078" s="66"/>
      <c r="X2078" s="66"/>
      <c r="Y2078" s="66"/>
      <c r="Z2078" s="66"/>
    </row>
    <row r="2079" spans="1:26" ht="15.75" x14ac:dyDescent="0.25">
      <c r="A2079" s="184"/>
      <c r="B2079" s="184"/>
      <c r="C2079" s="193"/>
      <c r="D2079" s="116" t="s">
        <v>9</v>
      </c>
      <c r="E2079" s="117">
        <f t="shared" si="474"/>
        <v>0</v>
      </c>
      <c r="F2079" s="117">
        <f t="shared" si="474"/>
        <v>0</v>
      </c>
      <c r="G2079" s="117">
        <f t="shared" si="474"/>
        <v>0</v>
      </c>
      <c r="H2079" s="117">
        <f t="shared" si="474"/>
        <v>0</v>
      </c>
      <c r="I2079" s="117">
        <f t="shared" si="474"/>
        <v>0</v>
      </c>
      <c r="J2079" s="117">
        <f t="shared" si="471"/>
        <v>0</v>
      </c>
      <c r="K2079" s="65"/>
      <c r="L2079" s="65"/>
      <c r="M2079" s="66"/>
      <c r="N2079" s="66"/>
      <c r="O2079" s="66"/>
      <c r="P2079" s="66"/>
      <c r="Q2079" s="66"/>
      <c r="R2079" s="66"/>
      <c r="S2079" s="66"/>
      <c r="T2079" s="66"/>
      <c r="U2079" s="66"/>
      <c r="V2079" s="66"/>
      <c r="W2079" s="66"/>
      <c r="X2079" s="66"/>
      <c r="Y2079" s="66"/>
      <c r="Z2079" s="66"/>
    </row>
    <row r="2080" spans="1:26" ht="15.75" customHeight="1" x14ac:dyDescent="0.25">
      <c r="A2080" s="184"/>
      <c r="B2080" s="184"/>
      <c r="C2080" s="194" t="s">
        <v>209</v>
      </c>
      <c r="D2080" s="116" t="s">
        <v>6</v>
      </c>
      <c r="E2080" s="98">
        <f>SUM(E2081:E2084)</f>
        <v>0</v>
      </c>
      <c r="F2080" s="98">
        <f>SUM(F2081:F2084)</f>
        <v>1931.1424</v>
      </c>
      <c r="G2080" s="98">
        <f>SUM(G2081:G2084)</f>
        <v>1900</v>
      </c>
      <c r="H2080" s="98">
        <f>SUM(H2081:H2084)</f>
        <v>0</v>
      </c>
      <c r="I2080" s="98">
        <f>SUM(I2081:I2084)</f>
        <v>0</v>
      </c>
      <c r="J2080" s="117">
        <f t="shared" si="471"/>
        <v>3831.1423999999997</v>
      </c>
      <c r="K2080" s="65"/>
      <c r="L2080" s="65"/>
      <c r="M2080" s="66"/>
      <c r="N2080" s="66"/>
      <c r="O2080" s="66"/>
      <c r="P2080" s="66"/>
      <c r="Q2080" s="66"/>
      <c r="R2080" s="66"/>
      <c r="S2080" s="66"/>
      <c r="T2080" s="66"/>
      <c r="U2080" s="66"/>
      <c r="V2080" s="66"/>
      <c r="W2080" s="66"/>
      <c r="X2080" s="66"/>
      <c r="Y2080" s="66"/>
      <c r="Z2080" s="66"/>
    </row>
    <row r="2081" spans="1:26" ht="15.75" x14ac:dyDescent="0.25">
      <c r="A2081" s="184"/>
      <c r="B2081" s="184"/>
      <c r="C2081" s="195"/>
      <c r="D2081" s="116" t="s">
        <v>180</v>
      </c>
      <c r="E2081" s="117">
        <f t="shared" ref="E2081:I2084" si="475">E1981+E2036+E2056+E1961</f>
        <v>0</v>
      </c>
      <c r="F2081" s="117">
        <f t="shared" si="475"/>
        <v>1931.1424</v>
      </c>
      <c r="G2081" s="117">
        <f t="shared" si="475"/>
        <v>1900</v>
      </c>
      <c r="H2081" s="117">
        <f t="shared" si="475"/>
        <v>0</v>
      </c>
      <c r="I2081" s="117">
        <f t="shared" si="475"/>
        <v>0</v>
      </c>
      <c r="J2081" s="117">
        <f t="shared" si="471"/>
        <v>3831.1423999999997</v>
      </c>
      <c r="K2081" s="65"/>
      <c r="L2081" s="65"/>
      <c r="M2081" s="66"/>
      <c r="N2081" s="66"/>
      <c r="O2081" s="66"/>
      <c r="P2081" s="66"/>
      <c r="Q2081" s="66"/>
      <c r="R2081" s="66"/>
      <c r="S2081" s="66"/>
      <c r="T2081" s="66"/>
      <c r="U2081" s="66"/>
      <c r="V2081" s="66"/>
      <c r="W2081" s="66"/>
      <c r="X2081" s="66"/>
      <c r="Y2081" s="66"/>
      <c r="Z2081" s="66"/>
    </row>
    <row r="2082" spans="1:26" ht="15.75" x14ac:dyDescent="0.25">
      <c r="A2082" s="184"/>
      <c r="B2082" s="184"/>
      <c r="C2082" s="195"/>
      <c r="D2082" s="116" t="s">
        <v>7</v>
      </c>
      <c r="E2082" s="117">
        <f t="shared" si="475"/>
        <v>0</v>
      </c>
      <c r="F2082" s="117">
        <f t="shared" si="475"/>
        <v>0</v>
      </c>
      <c r="G2082" s="117">
        <f t="shared" si="475"/>
        <v>0</v>
      </c>
      <c r="H2082" s="117">
        <f t="shared" si="475"/>
        <v>0</v>
      </c>
      <c r="I2082" s="117">
        <f t="shared" si="475"/>
        <v>0</v>
      </c>
      <c r="J2082" s="117">
        <f t="shared" si="471"/>
        <v>0</v>
      </c>
      <c r="K2082" s="65"/>
      <c r="L2082" s="65"/>
      <c r="M2082" s="66"/>
      <c r="N2082" s="66"/>
      <c r="O2082" s="66"/>
      <c r="P2082" s="66"/>
      <c r="Q2082" s="66"/>
      <c r="R2082" s="66"/>
      <c r="S2082" s="66"/>
      <c r="T2082" s="66"/>
      <c r="U2082" s="66"/>
      <c r="V2082" s="66"/>
      <c r="W2082" s="66"/>
      <c r="X2082" s="66"/>
      <c r="Y2082" s="66"/>
      <c r="Z2082" s="66"/>
    </row>
    <row r="2083" spans="1:26" ht="15.75" x14ac:dyDescent="0.25">
      <c r="A2083" s="184"/>
      <c r="B2083" s="184"/>
      <c r="C2083" s="195"/>
      <c r="D2083" s="116" t="s">
        <v>8</v>
      </c>
      <c r="E2083" s="117">
        <f t="shared" si="475"/>
        <v>0</v>
      </c>
      <c r="F2083" s="117">
        <f t="shared" si="475"/>
        <v>0</v>
      </c>
      <c r="G2083" s="117">
        <f t="shared" si="475"/>
        <v>0</v>
      </c>
      <c r="H2083" s="117">
        <f t="shared" si="475"/>
        <v>0</v>
      </c>
      <c r="I2083" s="117">
        <f t="shared" si="475"/>
        <v>0</v>
      </c>
      <c r="J2083" s="117">
        <f t="shared" si="471"/>
        <v>0</v>
      </c>
      <c r="K2083" s="65"/>
      <c r="L2083" s="65"/>
      <c r="M2083" s="66"/>
      <c r="N2083" s="66"/>
      <c r="O2083" s="66"/>
      <c r="P2083" s="66"/>
      <c r="Q2083" s="66"/>
      <c r="R2083" s="66"/>
      <c r="S2083" s="66"/>
      <c r="T2083" s="66"/>
      <c r="U2083" s="66"/>
      <c r="V2083" s="66"/>
      <c r="W2083" s="66"/>
      <c r="X2083" s="66"/>
      <c r="Y2083" s="66"/>
      <c r="Z2083" s="66"/>
    </row>
    <row r="2084" spans="1:26" ht="15.75" x14ac:dyDescent="0.25">
      <c r="A2084" s="184"/>
      <c r="B2084" s="184"/>
      <c r="C2084" s="196"/>
      <c r="D2084" s="116" t="s">
        <v>9</v>
      </c>
      <c r="E2084" s="117">
        <f t="shared" si="475"/>
        <v>0</v>
      </c>
      <c r="F2084" s="117">
        <f t="shared" si="475"/>
        <v>0</v>
      </c>
      <c r="G2084" s="117">
        <f t="shared" si="475"/>
        <v>0</v>
      </c>
      <c r="H2084" s="117">
        <f t="shared" si="475"/>
        <v>0</v>
      </c>
      <c r="I2084" s="117">
        <f t="shared" si="475"/>
        <v>0</v>
      </c>
      <c r="J2084" s="117">
        <f t="shared" si="471"/>
        <v>0</v>
      </c>
      <c r="K2084" s="65"/>
      <c r="L2084" s="65"/>
      <c r="M2084" s="66"/>
      <c r="N2084" s="66"/>
      <c r="O2084" s="66"/>
      <c r="P2084" s="66"/>
      <c r="Q2084" s="66"/>
      <c r="R2084" s="66"/>
      <c r="S2084" s="66"/>
      <c r="T2084" s="66"/>
      <c r="U2084" s="66"/>
      <c r="V2084" s="66"/>
      <c r="W2084" s="66"/>
      <c r="X2084" s="66"/>
      <c r="Y2084" s="66"/>
      <c r="Z2084" s="66"/>
    </row>
    <row r="2085" spans="1:26" ht="15.75" x14ac:dyDescent="0.25">
      <c r="A2085" s="184"/>
      <c r="B2085" s="184"/>
      <c r="C2085" s="184" t="s">
        <v>51</v>
      </c>
      <c r="D2085" s="116" t="s">
        <v>6</v>
      </c>
      <c r="E2085" s="98">
        <f>SUM(E2086:E2089)</f>
        <v>0</v>
      </c>
      <c r="F2085" s="98">
        <f>SUM(F2086:F2089)</f>
        <v>16058.117400000001</v>
      </c>
      <c r="G2085" s="98">
        <f>SUM(G2086:G2089)</f>
        <v>11400</v>
      </c>
      <c r="H2085" s="98">
        <f>SUM(H2086:H2089)</f>
        <v>9400</v>
      </c>
      <c r="I2085" s="98">
        <f>SUM(I2086:I2089)</f>
        <v>9400</v>
      </c>
      <c r="J2085" s="117">
        <f t="shared" si="471"/>
        <v>46258.117400000003</v>
      </c>
      <c r="K2085" s="65"/>
      <c r="L2085" s="65"/>
      <c r="M2085" s="66"/>
      <c r="N2085" s="66"/>
      <c r="O2085" s="66"/>
      <c r="P2085" s="66"/>
      <c r="Q2085" s="66"/>
      <c r="R2085" s="66"/>
      <c r="S2085" s="66"/>
      <c r="T2085" s="66"/>
      <c r="U2085" s="66"/>
      <c r="V2085" s="66"/>
      <c r="W2085" s="66"/>
      <c r="X2085" s="66"/>
      <c r="Y2085" s="66"/>
      <c r="Z2085" s="66"/>
    </row>
    <row r="2086" spans="1:26" ht="15.75" x14ac:dyDescent="0.25">
      <c r="A2086" s="184"/>
      <c r="B2086" s="184"/>
      <c r="C2086" s="184"/>
      <c r="D2086" s="116" t="s">
        <v>180</v>
      </c>
      <c r="E2086" s="117">
        <f t="shared" ref="E2086:I2089" si="476">E2081+E2076+E2071</f>
        <v>0</v>
      </c>
      <c r="F2086" s="117">
        <f t="shared" si="476"/>
        <v>3582.2731000000003</v>
      </c>
      <c r="G2086" s="117">
        <f t="shared" si="476"/>
        <v>11400</v>
      </c>
      <c r="H2086" s="117">
        <f t="shared" si="476"/>
        <v>9400</v>
      </c>
      <c r="I2086" s="117">
        <f t="shared" si="476"/>
        <v>9400</v>
      </c>
      <c r="J2086" s="117">
        <f t="shared" si="471"/>
        <v>33782.273099999999</v>
      </c>
      <c r="K2086" s="65"/>
      <c r="L2086" s="65"/>
      <c r="M2086" s="66"/>
      <c r="N2086" s="66"/>
      <c r="O2086" s="66"/>
      <c r="P2086" s="66"/>
      <c r="Q2086" s="66"/>
      <c r="R2086" s="66"/>
      <c r="S2086" s="66"/>
      <c r="T2086" s="66"/>
      <c r="U2086" s="66"/>
      <c r="V2086" s="66"/>
      <c r="W2086" s="66"/>
      <c r="X2086" s="66"/>
      <c r="Y2086" s="66"/>
      <c r="Z2086" s="66"/>
    </row>
    <row r="2087" spans="1:26" ht="15.75" x14ac:dyDescent="0.25">
      <c r="A2087" s="184"/>
      <c r="B2087" s="184"/>
      <c r="C2087" s="184"/>
      <c r="D2087" s="116" t="s">
        <v>7</v>
      </c>
      <c r="E2087" s="117">
        <f t="shared" si="476"/>
        <v>0</v>
      </c>
      <c r="F2087" s="117">
        <f t="shared" si="476"/>
        <v>0</v>
      </c>
      <c r="G2087" s="117">
        <f t="shared" si="476"/>
        <v>0</v>
      </c>
      <c r="H2087" s="117">
        <f t="shared" si="476"/>
        <v>0</v>
      </c>
      <c r="I2087" s="117">
        <f t="shared" si="476"/>
        <v>0</v>
      </c>
      <c r="J2087" s="117">
        <f t="shared" si="471"/>
        <v>0</v>
      </c>
      <c r="K2087" s="65"/>
      <c r="L2087" s="65"/>
      <c r="M2087" s="66"/>
      <c r="N2087" s="66"/>
      <c r="O2087" s="66"/>
      <c r="P2087" s="66"/>
      <c r="Q2087" s="66"/>
      <c r="R2087" s="66"/>
      <c r="S2087" s="66"/>
      <c r="T2087" s="66"/>
      <c r="U2087" s="66"/>
      <c r="V2087" s="66"/>
      <c r="W2087" s="66"/>
      <c r="X2087" s="66"/>
      <c r="Y2087" s="66"/>
      <c r="Z2087" s="66"/>
    </row>
    <row r="2088" spans="1:26" ht="15.75" x14ac:dyDescent="0.25">
      <c r="A2088" s="184"/>
      <c r="B2088" s="184"/>
      <c r="C2088" s="184"/>
      <c r="D2088" s="116" t="s">
        <v>8</v>
      </c>
      <c r="E2088" s="117">
        <f t="shared" si="476"/>
        <v>0</v>
      </c>
      <c r="F2088" s="117">
        <f t="shared" si="476"/>
        <v>12475.844300000001</v>
      </c>
      <c r="G2088" s="117">
        <f t="shared" si="476"/>
        <v>0</v>
      </c>
      <c r="H2088" s="117">
        <f t="shared" si="476"/>
        <v>0</v>
      </c>
      <c r="I2088" s="117">
        <f t="shared" si="476"/>
        <v>0</v>
      </c>
      <c r="J2088" s="117">
        <f t="shared" si="471"/>
        <v>12475.844300000001</v>
      </c>
      <c r="K2088" s="65"/>
      <c r="L2088" s="65"/>
      <c r="M2088" s="66"/>
      <c r="N2088" s="66"/>
      <c r="O2088" s="66"/>
      <c r="P2088" s="66"/>
      <c r="Q2088" s="66"/>
      <c r="R2088" s="66"/>
      <c r="S2088" s="66"/>
      <c r="T2088" s="66"/>
      <c r="U2088" s="66"/>
      <c r="V2088" s="66"/>
      <c r="W2088" s="66"/>
      <c r="X2088" s="66"/>
      <c r="Y2088" s="66"/>
      <c r="Z2088" s="66"/>
    </row>
    <row r="2089" spans="1:26" ht="16.5" thickBot="1" x14ac:dyDescent="0.3">
      <c r="A2089" s="191"/>
      <c r="B2089" s="191"/>
      <c r="C2089" s="191"/>
      <c r="D2089" s="118" t="s">
        <v>9</v>
      </c>
      <c r="E2089" s="119">
        <f t="shared" si="476"/>
        <v>0</v>
      </c>
      <c r="F2089" s="119">
        <f t="shared" si="476"/>
        <v>0</v>
      </c>
      <c r="G2089" s="119">
        <f t="shared" si="476"/>
        <v>0</v>
      </c>
      <c r="H2089" s="119">
        <f t="shared" si="476"/>
        <v>0</v>
      </c>
      <c r="I2089" s="119">
        <f t="shared" si="476"/>
        <v>0</v>
      </c>
      <c r="J2089" s="119">
        <f t="shared" si="471"/>
        <v>0</v>
      </c>
      <c r="K2089" s="65"/>
      <c r="L2089" s="65"/>
      <c r="M2089" s="66"/>
      <c r="N2089" s="66"/>
      <c r="O2089" s="66"/>
      <c r="P2089" s="66"/>
      <c r="Q2089" s="66"/>
      <c r="R2089" s="66"/>
      <c r="S2089" s="66"/>
      <c r="T2089" s="66"/>
      <c r="U2089" s="66"/>
      <c r="V2089" s="66"/>
      <c r="W2089" s="66"/>
      <c r="X2089" s="66"/>
      <c r="Y2089" s="66"/>
      <c r="Z2089" s="66"/>
    </row>
    <row r="2090" spans="1:26" ht="15.75" customHeight="1" x14ac:dyDescent="0.25">
      <c r="A2090" s="178" t="s">
        <v>10</v>
      </c>
      <c r="B2090" s="179"/>
      <c r="C2090" s="158" t="s">
        <v>161</v>
      </c>
      <c r="D2090" s="120" t="s">
        <v>6</v>
      </c>
      <c r="E2090" s="121">
        <f>SUM(E2091:E2094)</f>
        <v>2016.2446599999998</v>
      </c>
      <c r="F2090" s="121">
        <f>SUM(F2091:F2094)</f>
        <v>3280.6</v>
      </c>
      <c r="G2090" s="121">
        <f>SUM(G2091:G2094)</f>
        <v>2830.6</v>
      </c>
      <c r="H2090" s="121">
        <f>SUM(H2091:H2094)</f>
        <v>2830.6</v>
      </c>
      <c r="I2090" s="121">
        <f>SUM(I2091:I2094)</f>
        <v>2830.6</v>
      </c>
      <c r="J2090" s="122">
        <f t="shared" si="453"/>
        <v>13788.64466</v>
      </c>
      <c r="K2090" s="57"/>
      <c r="L2090" s="57"/>
      <c r="M2090" s="57"/>
      <c r="N2090" s="57"/>
      <c r="O2090" s="57"/>
      <c r="P2090" s="57"/>
    </row>
    <row r="2091" spans="1:26" ht="15.75" x14ac:dyDescent="0.25">
      <c r="A2091" s="178"/>
      <c r="B2091" s="179"/>
      <c r="C2091" s="158"/>
      <c r="D2091" s="108" t="s">
        <v>180</v>
      </c>
      <c r="E2091" s="98">
        <f>E693+E1940+E1529</f>
        <v>415.24465999999995</v>
      </c>
      <c r="F2091" s="98">
        <f>F693+F1940+F1529+F2071</f>
        <v>1680</v>
      </c>
      <c r="G2091" s="98">
        <f t="shared" ref="G2091:I2094" si="477">G693+G1940+G1529</f>
        <v>1230</v>
      </c>
      <c r="H2091" s="98">
        <f t="shared" si="477"/>
        <v>1230</v>
      </c>
      <c r="I2091" s="98">
        <f t="shared" si="477"/>
        <v>1230</v>
      </c>
      <c r="J2091" s="97">
        <f t="shared" si="453"/>
        <v>5785.2446600000003</v>
      </c>
      <c r="K2091" s="57"/>
      <c r="L2091" s="57"/>
      <c r="M2091" s="57"/>
      <c r="N2091" s="57"/>
      <c r="O2091" s="57"/>
      <c r="P2091" s="57"/>
    </row>
    <row r="2092" spans="1:26" ht="15.75" x14ac:dyDescent="0.25">
      <c r="A2092" s="178"/>
      <c r="B2092" s="179"/>
      <c r="C2092" s="158"/>
      <c r="D2092" s="108" t="s">
        <v>7</v>
      </c>
      <c r="E2092" s="98">
        <f>E694+E1941+E1530</f>
        <v>0</v>
      </c>
      <c r="F2092" s="98">
        <f>F694+F1941+F1530</f>
        <v>0</v>
      </c>
      <c r="G2092" s="98">
        <f t="shared" si="477"/>
        <v>0</v>
      </c>
      <c r="H2092" s="98">
        <f t="shared" si="477"/>
        <v>0</v>
      </c>
      <c r="I2092" s="98">
        <f t="shared" si="477"/>
        <v>0</v>
      </c>
      <c r="J2092" s="97">
        <f t="shared" si="453"/>
        <v>0</v>
      </c>
      <c r="K2092" s="57"/>
      <c r="L2092" s="57"/>
      <c r="M2092" s="57"/>
      <c r="N2092" s="57"/>
      <c r="O2092" s="57"/>
      <c r="P2092" s="57"/>
    </row>
    <row r="2093" spans="1:26" ht="15.75" x14ac:dyDescent="0.25">
      <c r="A2093" s="178"/>
      <c r="B2093" s="179"/>
      <c r="C2093" s="158"/>
      <c r="D2093" s="108" t="s">
        <v>8</v>
      </c>
      <c r="E2093" s="98">
        <f>E695+E1942+E1531</f>
        <v>1601</v>
      </c>
      <c r="F2093" s="98">
        <f>F695+F1942+F1531</f>
        <v>1600.6</v>
      </c>
      <c r="G2093" s="98">
        <f t="shared" si="477"/>
        <v>1600.6</v>
      </c>
      <c r="H2093" s="98">
        <f t="shared" si="477"/>
        <v>1600.6</v>
      </c>
      <c r="I2093" s="98">
        <f t="shared" si="477"/>
        <v>1600.6</v>
      </c>
      <c r="J2093" s="97">
        <f t="shared" si="453"/>
        <v>8003.4</v>
      </c>
      <c r="K2093" s="57"/>
      <c r="L2093" s="57"/>
      <c r="M2093" s="57"/>
      <c r="N2093" s="57"/>
      <c r="O2093" s="57"/>
      <c r="P2093" s="57"/>
    </row>
    <row r="2094" spans="1:26" ht="15.75" x14ac:dyDescent="0.25">
      <c r="A2094" s="178"/>
      <c r="B2094" s="179"/>
      <c r="C2094" s="159"/>
      <c r="D2094" s="108" t="s">
        <v>9</v>
      </c>
      <c r="E2094" s="98">
        <f>E696+E1943+E1532</f>
        <v>0</v>
      </c>
      <c r="F2094" s="98">
        <f>F696+F1943+F1532</f>
        <v>0</v>
      </c>
      <c r="G2094" s="98">
        <f t="shared" si="477"/>
        <v>0</v>
      </c>
      <c r="H2094" s="98">
        <f t="shared" si="477"/>
        <v>0</v>
      </c>
      <c r="I2094" s="98">
        <f t="shared" si="477"/>
        <v>0</v>
      </c>
      <c r="J2094" s="97">
        <f t="shared" si="453"/>
        <v>0</v>
      </c>
      <c r="K2094" s="57"/>
      <c r="L2094" s="57"/>
      <c r="M2094" s="57"/>
      <c r="N2094" s="57"/>
      <c r="O2094" s="57"/>
      <c r="P2094" s="57"/>
    </row>
    <row r="2095" spans="1:26" ht="15.75" customHeight="1" x14ac:dyDescent="0.25">
      <c r="A2095" s="178"/>
      <c r="B2095" s="179"/>
      <c r="C2095" s="157" t="s">
        <v>218</v>
      </c>
      <c r="D2095" s="108" t="s">
        <v>6</v>
      </c>
      <c r="E2095" s="98">
        <f>SUM(E2096:E2099)</f>
        <v>50</v>
      </c>
      <c r="F2095" s="98">
        <f>SUM(F2096:F2099)</f>
        <v>13676.975</v>
      </c>
      <c r="G2095" s="98">
        <f>SUM(G2096:G2099)</f>
        <v>9500</v>
      </c>
      <c r="H2095" s="98">
        <f>SUM(H2096:H2099)</f>
        <v>9400</v>
      </c>
      <c r="I2095" s="98">
        <f>SUM(I2096:I2099)</f>
        <v>9400</v>
      </c>
      <c r="J2095" s="97">
        <f t="shared" si="453"/>
        <v>42026.974999999999</v>
      </c>
      <c r="K2095" s="57"/>
      <c r="L2095" s="57"/>
      <c r="M2095" s="57"/>
      <c r="N2095" s="57"/>
      <c r="O2095" s="57"/>
      <c r="P2095" s="57"/>
    </row>
    <row r="2096" spans="1:26" ht="15.75" x14ac:dyDescent="0.25">
      <c r="A2096" s="178"/>
      <c r="B2096" s="179"/>
      <c r="C2096" s="158"/>
      <c r="D2096" s="108" t="s">
        <v>180</v>
      </c>
      <c r="E2096" s="98">
        <f>E698</f>
        <v>50</v>
      </c>
      <c r="F2096" s="98">
        <f>F698+F2076</f>
        <v>1201.1307000000002</v>
      </c>
      <c r="G2096" s="98">
        <f>G698+G2076</f>
        <v>9500</v>
      </c>
      <c r="H2096" s="98">
        <f>H698+H2076</f>
        <v>9400</v>
      </c>
      <c r="I2096" s="98">
        <f>I698+I2076</f>
        <v>9400</v>
      </c>
      <c r="J2096" s="97">
        <f t="shared" si="453"/>
        <v>29551.130700000002</v>
      </c>
      <c r="K2096" s="57"/>
      <c r="L2096" s="57"/>
      <c r="M2096" s="57"/>
      <c r="N2096" s="57"/>
      <c r="O2096" s="57"/>
      <c r="P2096" s="57"/>
    </row>
    <row r="2097" spans="1:16" ht="15.75" x14ac:dyDescent="0.25">
      <c r="A2097" s="178"/>
      <c r="B2097" s="179"/>
      <c r="C2097" s="158"/>
      <c r="D2097" s="108" t="s">
        <v>7</v>
      </c>
      <c r="E2097" s="98">
        <f t="shared" ref="E2097:I2099" si="478">E699</f>
        <v>0</v>
      </c>
      <c r="F2097" s="98">
        <f t="shared" si="478"/>
        <v>0</v>
      </c>
      <c r="G2097" s="98">
        <f t="shared" si="478"/>
        <v>0</v>
      </c>
      <c r="H2097" s="98">
        <f t="shared" si="478"/>
        <v>0</v>
      </c>
      <c r="I2097" s="98">
        <f t="shared" si="478"/>
        <v>0</v>
      </c>
      <c r="J2097" s="97">
        <f t="shared" si="453"/>
        <v>0</v>
      </c>
      <c r="K2097" s="57"/>
      <c r="L2097" s="57"/>
      <c r="M2097" s="57"/>
      <c r="N2097" s="57"/>
      <c r="O2097" s="57"/>
      <c r="P2097" s="57"/>
    </row>
    <row r="2098" spans="1:16" ht="15.75" x14ac:dyDescent="0.25">
      <c r="A2098" s="178"/>
      <c r="B2098" s="179"/>
      <c r="C2098" s="158"/>
      <c r="D2098" s="108" t="s">
        <v>8</v>
      </c>
      <c r="E2098" s="98">
        <f t="shared" si="478"/>
        <v>0</v>
      </c>
      <c r="F2098" s="98">
        <f>F700+F2078</f>
        <v>12475.844300000001</v>
      </c>
      <c r="G2098" s="98">
        <f>G700+G2078</f>
        <v>0</v>
      </c>
      <c r="H2098" s="98">
        <f>H700+H2078</f>
        <v>0</v>
      </c>
      <c r="I2098" s="98">
        <f>I700+I2078</f>
        <v>0</v>
      </c>
      <c r="J2098" s="97">
        <f t="shared" si="453"/>
        <v>12475.844300000001</v>
      </c>
      <c r="K2098" s="57"/>
      <c r="L2098" s="57"/>
      <c r="M2098" s="57"/>
      <c r="N2098" s="57"/>
      <c r="O2098" s="57"/>
      <c r="P2098" s="57"/>
    </row>
    <row r="2099" spans="1:16" ht="15.75" x14ac:dyDescent="0.25">
      <c r="A2099" s="178"/>
      <c r="B2099" s="179"/>
      <c r="C2099" s="159"/>
      <c r="D2099" s="108" t="s">
        <v>9</v>
      </c>
      <c r="E2099" s="98">
        <f t="shared" si="478"/>
        <v>0</v>
      </c>
      <c r="F2099" s="98">
        <f t="shared" si="478"/>
        <v>0</v>
      </c>
      <c r="G2099" s="98">
        <f t="shared" si="478"/>
        <v>0</v>
      </c>
      <c r="H2099" s="98">
        <f t="shared" si="478"/>
        <v>0</v>
      </c>
      <c r="I2099" s="98">
        <f t="shared" si="478"/>
        <v>0</v>
      </c>
      <c r="J2099" s="97">
        <f t="shared" si="453"/>
        <v>0</v>
      </c>
      <c r="K2099" s="57"/>
      <c r="L2099" s="57"/>
      <c r="M2099" s="57"/>
      <c r="N2099" s="57"/>
      <c r="O2099" s="57"/>
      <c r="P2099" s="57"/>
    </row>
    <row r="2100" spans="1:16" ht="15.75" customHeight="1" x14ac:dyDescent="0.25">
      <c r="A2100" s="178"/>
      <c r="B2100" s="179"/>
      <c r="C2100" s="157" t="s">
        <v>266</v>
      </c>
      <c r="D2100" s="108" t="s">
        <v>6</v>
      </c>
      <c r="E2100" s="98">
        <f>SUM(E2101:E2104)</f>
        <v>113570.44224999999</v>
      </c>
      <c r="F2100" s="98">
        <f>SUM(F2101:F2104)</f>
        <v>255165.58919</v>
      </c>
      <c r="G2100" s="98">
        <f>SUM(G2101:G2104)</f>
        <v>30970.512739999998</v>
      </c>
      <c r="H2100" s="98">
        <f>SUM(H2101:H2104)</f>
        <v>27999.15857</v>
      </c>
      <c r="I2100" s="98">
        <f>SUM(I2101:I2104)</f>
        <v>2892.5259999999998</v>
      </c>
      <c r="J2100" s="97">
        <f t="shared" si="453"/>
        <v>430598.22874999995</v>
      </c>
      <c r="K2100" s="57"/>
      <c r="L2100" s="63"/>
      <c r="M2100" s="57"/>
      <c r="N2100" s="57"/>
      <c r="O2100" s="57"/>
      <c r="P2100" s="57"/>
    </row>
    <row r="2101" spans="1:16" ht="15.75" x14ac:dyDescent="0.25">
      <c r="A2101" s="178"/>
      <c r="B2101" s="179"/>
      <c r="C2101" s="158"/>
      <c r="D2101" s="108" t="s">
        <v>180</v>
      </c>
      <c r="E2101" s="98">
        <f t="shared" ref="E2101:I2104" si="479">E703+E1504</f>
        <v>7304.2422500000002</v>
      </c>
      <c r="F2101" s="98">
        <f t="shared" si="479"/>
        <v>16924.161040000003</v>
      </c>
      <c r="G2101" s="98">
        <f t="shared" si="479"/>
        <v>4747.9127399999998</v>
      </c>
      <c r="H2101" s="98">
        <f t="shared" si="479"/>
        <v>4629.0585700000001</v>
      </c>
      <c r="I2101" s="98">
        <f t="shared" si="479"/>
        <v>2656.4259999999999</v>
      </c>
      <c r="J2101" s="97">
        <f t="shared" si="453"/>
        <v>36261.800600000002</v>
      </c>
      <c r="K2101" s="57"/>
      <c r="L2101" s="57"/>
      <c r="M2101" s="57"/>
      <c r="N2101" s="57"/>
      <c r="O2101" s="57"/>
      <c r="P2101" s="57"/>
    </row>
    <row r="2102" spans="1:16" ht="15.75" x14ac:dyDescent="0.25">
      <c r="A2102" s="178"/>
      <c r="B2102" s="179"/>
      <c r="C2102" s="158"/>
      <c r="D2102" s="108" t="s">
        <v>7</v>
      </c>
      <c r="E2102" s="98">
        <f t="shared" si="479"/>
        <v>0</v>
      </c>
      <c r="F2102" s="98">
        <f t="shared" si="479"/>
        <v>0</v>
      </c>
      <c r="G2102" s="98">
        <f t="shared" si="479"/>
        <v>0</v>
      </c>
      <c r="H2102" s="98">
        <f t="shared" si="479"/>
        <v>0</v>
      </c>
      <c r="I2102" s="98">
        <f t="shared" si="479"/>
        <v>0</v>
      </c>
      <c r="J2102" s="97">
        <f t="shared" si="453"/>
        <v>0</v>
      </c>
      <c r="K2102" s="57"/>
      <c r="L2102" s="57"/>
      <c r="M2102" s="57"/>
      <c r="N2102" s="57"/>
      <c r="O2102" s="57"/>
      <c r="P2102" s="57"/>
    </row>
    <row r="2103" spans="1:16" ht="15.75" x14ac:dyDescent="0.25">
      <c r="A2103" s="178"/>
      <c r="B2103" s="179"/>
      <c r="C2103" s="158"/>
      <c r="D2103" s="108" t="s">
        <v>8</v>
      </c>
      <c r="E2103" s="98">
        <f t="shared" si="479"/>
        <v>106266.2</v>
      </c>
      <c r="F2103" s="98">
        <f t="shared" si="479"/>
        <v>238241.42814999999</v>
      </c>
      <c r="G2103" s="98">
        <f t="shared" si="479"/>
        <v>26222.6</v>
      </c>
      <c r="H2103" s="98">
        <f t="shared" si="479"/>
        <v>23370.1</v>
      </c>
      <c r="I2103" s="98">
        <f t="shared" si="479"/>
        <v>236.1</v>
      </c>
      <c r="J2103" s="97">
        <f t="shared" si="453"/>
        <v>394336.42814999993</v>
      </c>
      <c r="K2103" s="57"/>
      <c r="L2103" s="57"/>
      <c r="M2103" s="57"/>
      <c r="N2103" s="57"/>
      <c r="O2103" s="57"/>
      <c r="P2103" s="57"/>
    </row>
    <row r="2104" spans="1:16" ht="15.75" x14ac:dyDescent="0.25">
      <c r="A2104" s="178"/>
      <c r="B2104" s="179"/>
      <c r="C2104" s="159"/>
      <c r="D2104" s="108" t="s">
        <v>9</v>
      </c>
      <c r="E2104" s="98">
        <f t="shared" si="479"/>
        <v>0</v>
      </c>
      <c r="F2104" s="98">
        <f t="shared" si="479"/>
        <v>0</v>
      </c>
      <c r="G2104" s="98">
        <f t="shared" si="479"/>
        <v>0</v>
      </c>
      <c r="H2104" s="98">
        <f t="shared" si="479"/>
        <v>0</v>
      </c>
      <c r="I2104" s="98">
        <f t="shared" si="479"/>
        <v>0</v>
      </c>
      <c r="J2104" s="97">
        <f t="shared" si="453"/>
        <v>0</v>
      </c>
      <c r="K2104" s="57"/>
      <c r="L2104" s="57"/>
      <c r="M2104" s="57"/>
      <c r="N2104" s="57"/>
      <c r="O2104" s="57"/>
      <c r="P2104" s="57"/>
    </row>
    <row r="2105" spans="1:16" s="11" customFormat="1" ht="15.75" customHeight="1" x14ac:dyDescent="0.25">
      <c r="A2105" s="178"/>
      <c r="B2105" s="179"/>
      <c r="C2105" s="157" t="s">
        <v>267</v>
      </c>
      <c r="D2105" s="108" t="s">
        <v>6</v>
      </c>
      <c r="E2105" s="98">
        <f>SUM(E2106:E2109)</f>
        <v>799.59788000000003</v>
      </c>
      <c r="F2105" s="98">
        <f t="shared" ref="F2105:I2105" si="480">SUM(F2106:F2109)</f>
        <v>1661.7301199999999</v>
      </c>
      <c r="G2105" s="98">
        <f t="shared" si="480"/>
        <v>1613.63112</v>
      </c>
      <c r="H2105" s="98">
        <f t="shared" si="480"/>
        <v>1613.63112</v>
      </c>
      <c r="I2105" s="98">
        <f t="shared" si="480"/>
        <v>100</v>
      </c>
      <c r="J2105" s="97">
        <f t="shared" si="453"/>
        <v>5788.5902399999995</v>
      </c>
      <c r="K2105" s="50"/>
      <c r="L2105" s="50"/>
      <c r="M2105" s="50"/>
      <c r="N2105" s="50"/>
      <c r="O2105" s="50"/>
      <c r="P2105" s="50"/>
    </row>
    <row r="2106" spans="1:16" s="11" customFormat="1" ht="15.75" x14ac:dyDescent="0.25">
      <c r="A2106" s="178"/>
      <c r="B2106" s="179"/>
      <c r="C2106" s="158"/>
      <c r="D2106" s="108" t="s">
        <v>180</v>
      </c>
      <c r="E2106" s="98">
        <f t="shared" ref="E2106:I2109" si="481">E713+E1509</f>
        <v>799.59788000000003</v>
      </c>
      <c r="F2106" s="98">
        <f t="shared" si="481"/>
        <v>1661.7301199999999</v>
      </c>
      <c r="G2106" s="98">
        <f t="shared" si="481"/>
        <v>1613.63112</v>
      </c>
      <c r="H2106" s="98">
        <f t="shared" si="481"/>
        <v>1613.63112</v>
      </c>
      <c r="I2106" s="98">
        <f t="shared" si="481"/>
        <v>100</v>
      </c>
      <c r="J2106" s="97">
        <f t="shared" si="453"/>
        <v>5788.5902399999995</v>
      </c>
      <c r="K2106" s="50"/>
      <c r="L2106" s="50"/>
      <c r="M2106" s="50"/>
      <c r="N2106" s="50"/>
      <c r="O2106" s="50"/>
      <c r="P2106" s="50"/>
    </row>
    <row r="2107" spans="1:16" s="11" customFormat="1" ht="15.75" x14ac:dyDescent="0.25">
      <c r="A2107" s="178"/>
      <c r="B2107" s="179"/>
      <c r="C2107" s="158"/>
      <c r="D2107" s="108" t="s">
        <v>7</v>
      </c>
      <c r="E2107" s="98">
        <f t="shared" si="481"/>
        <v>0</v>
      </c>
      <c r="F2107" s="98">
        <f t="shared" si="481"/>
        <v>0</v>
      </c>
      <c r="G2107" s="98">
        <f t="shared" si="481"/>
        <v>0</v>
      </c>
      <c r="H2107" s="98">
        <f t="shared" si="481"/>
        <v>0</v>
      </c>
      <c r="I2107" s="98">
        <f t="shared" si="481"/>
        <v>0</v>
      </c>
      <c r="J2107" s="97">
        <f t="shared" si="453"/>
        <v>0</v>
      </c>
      <c r="K2107" s="50"/>
      <c r="L2107" s="50"/>
      <c r="M2107" s="50"/>
      <c r="N2107" s="50"/>
      <c r="O2107" s="50"/>
      <c r="P2107" s="50"/>
    </row>
    <row r="2108" spans="1:16" s="11" customFormat="1" ht="15.75" x14ac:dyDescent="0.25">
      <c r="A2108" s="178"/>
      <c r="B2108" s="179"/>
      <c r="C2108" s="158"/>
      <c r="D2108" s="108" t="s">
        <v>8</v>
      </c>
      <c r="E2108" s="98">
        <f t="shared" si="481"/>
        <v>0</v>
      </c>
      <c r="F2108" s="98">
        <f t="shared" si="481"/>
        <v>0</v>
      </c>
      <c r="G2108" s="98">
        <f t="shared" si="481"/>
        <v>0</v>
      </c>
      <c r="H2108" s="98">
        <f t="shared" si="481"/>
        <v>0</v>
      </c>
      <c r="I2108" s="98">
        <f t="shared" si="481"/>
        <v>0</v>
      </c>
      <c r="J2108" s="97">
        <f t="shared" si="453"/>
        <v>0</v>
      </c>
      <c r="K2108" s="50"/>
      <c r="L2108" s="50"/>
      <c r="M2108" s="50"/>
      <c r="N2108" s="50"/>
      <c r="O2108" s="50"/>
      <c r="P2108" s="50"/>
    </row>
    <row r="2109" spans="1:16" s="11" customFormat="1" ht="15.75" x14ac:dyDescent="0.25">
      <c r="A2109" s="178"/>
      <c r="B2109" s="179"/>
      <c r="C2109" s="159"/>
      <c r="D2109" s="108" t="s">
        <v>9</v>
      </c>
      <c r="E2109" s="98">
        <f t="shared" si="481"/>
        <v>0</v>
      </c>
      <c r="F2109" s="98">
        <f t="shared" si="481"/>
        <v>0</v>
      </c>
      <c r="G2109" s="98">
        <f t="shared" si="481"/>
        <v>0</v>
      </c>
      <c r="H2109" s="98">
        <f t="shared" si="481"/>
        <v>0</v>
      </c>
      <c r="I2109" s="98">
        <f t="shared" si="481"/>
        <v>0</v>
      </c>
      <c r="J2109" s="97">
        <f t="shared" si="453"/>
        <v>0</v>
      </c>
      <c r="K2109" s="50"/>
      <c r="L2109" s="50"/>
      <c r="M2109" s="50"/>
      <c r="N2109" s="50"/>
      <c r="O2109" s="50"/>
      <c r="P2109" s="50"/>
    </row>
    <row r="2110" spans="1:16" s="11" customFormat="1" ht="15.75" customHeight="1" x14ac:dyDescent="0.25">
      <c r="A2110" s="178"/>
      <c r="B2110" s="179"/>
      <c r="C2110" s="157" t="s">
        <v>201</v>
      </c>
      <c r="D2110" s="108" t="s">
        <v>6</v>
      </c>
      <c r="E2110" s="98">
        <f>SUM(E2111:E2114)</f>
        <v>15161.11958</v>
      </c>
      <c r="F2110" s="98">
        <f>SUM(F2111:F2114)</f>
        <v>448677.36736000003</v>
      </c>
      <c r="G2110" s="98">
        <f>SUM(G2111:G2114)</f>
        <v>0</v>
      </c>
      <c r="H2110" s="98">
        <f>SUM(H2111:H2114)</f>
        <v>0</v>
      </c>
      <c r="I2110" s="98">
        <f>SUM(I2111:I2114)</f>
        <v>0</v>
      </c>
      <c r="J2110" s="97">
        <f t="shared" si="453"/>
        <v>463838.48694000003</v>
      </c>
      <c r="K2110" s="50"/>
      <c r="L2110" s="50"/>
      <c r="M2110" s="50"/>
      <c r="N2110" s="50"/>
      <c r="O2110" s="50"/>
      <c r="P2110" s="50"/>
    </row>
    <row r="2111" spans="1:16" s="11" customFormat="1" ht="15.75" x14ac:dyDescent="0.25">
      <c r="A2111" s="178"/>
      <c r="B2111" s="179"/>
      <c r="C2111" s="158"/>
      <c r="D2111" s="108" t="s">
        <v>180</v>
      </c>
      <c r="E2111" s="98">
        <f>E1514</f>
        <v>15161.11958</v>
      </c>
      <c r="F2111" s="98">
        <f>F1514</f>
        <v>11118.167359999999</v>
      </c>
      <c r="G2111" s="98">
        <f>G1514</f>
        <v>0</v>
      </c>
      <c r="H2111" s="98">
        <f>H1514</f>
        <v>0</v>
      </c>
      <c r="I2111" s="98">
        <f>I1514</f>
        <v>0</v>
      </c>
      <c r="J2111" s="97">
        <f t="shared" si="453"/>
        <v>26279.286939999998</v>
      </c>
      <c r="K2111" s="50"/>
      <c r="L2111" s="50"/>
      <c r="M2111" s="50"/>
      <c r="N2111" s="50"/>
      <c r="O2111" s="50"/>
      <c r="P2111" s="50"/>
    </row>
    <row r="2112" spans="1:16" s="11" customFormat="1" ht="15.75" x14ac:dyDescent="0.25">
      <c r="A2112" s="178"/>
      <c r="B2112" s="179"/>
      <c r="C2112" s="158"/>
      <c r="D2112" s="108" t="s">
        <v>7</v>
      </c>
      <c r="E2112" s="98">
        <f t="shared" ref="E2112:I2114" si="482">E1515</f>
        <v>0</v>
      </c>
      <c r="F2112" s="98">
        <f t="shared" si="482"/>
        <v>0</v>
      </c>
      <c r="G2112" s="98">
        <f t="shared" si="482"/>
        <v>0</v>
      </c>
      <c r="H2112" s="98">
        <f t="shared" si="482"/>
        <v>0</v>
      </c>
      <c r="I2112" s="98">
        <f t="shared" si="482"/>
        <v>0</v>
      </c>
      <c r="J2112" s="97">
        <f t="shared" si="453"/>
        <v>0</v>
      </c>
      <c r="K2112" s="50"/>
      <c r="L2112" s="50"/>
      <c r="M2112" s="50"/>
      <c r="N2112" s="50"/>
      <c r="O2112" s="50"/>
      <c r="P2112" s="50"/>
    </row>
    <row r="2113" spans="1:16" s="11" customFormat="1" ht="15.75" x14ac:dyDescent="0.25">
      <c r="A2113" s="178"/>
      <c r="B2113" s="179"/>
      <c r="C2113" s="158"/>
      <c r="D2113" s="108" t="s">
        <v>8</v>
      </c>
      <c r="E2113" s="98">
        <f t="shared" si="482"/>
        <v>0</v>
      </c>
      <c r="F2113" s="98">
        <f t="shared" si="482"/>
        <v>437559.2</v>
      </c>
      <c r="G2113" s="98">
        <f t="shared" si="482"/>
        <v>0</v>
      </c>
      <c r="H2113" s="98">
        <f t="shared" si="482"/>
        <v>0</v>
      </c>
      <c r="I2113" s="98">
        <f t="shared" si="482"/>
        <v>0</v>
      </c>
      <c r="J2113" s="97">
        <f t="shared" si="453"/>
        <v>437559.2</v>
      </c>
      <c r="K2113" s="50"/>
      <c r="L2113" s="50"/>
      <c r="M2113" s="50"/>
      <c r="N2113" s="50"/>
      <c r="O2113" s="50"/>
      <c r="P2113" s="50"/>
    </row>
    <row r="2114" spans="1:16" s="11" customFormat="1" ht="15.75" x14ac:dyDescent="0.25">
      <c r="A2114" s="178"/>
      <c r="B2114" s="179"/>
      <c r="C2114" s="159"/>
      <c r="D2114" s="108" t="s">
        <v>9</v>
      </c>
      <c r="E2114" s="98">
        <f t="shared" si="482"/>
        <v>0</v>
      </c>
      <c r="F2114" s="98">
        <f t="shared" si="482"/>
        <v>0</v>
      </c>
      <c r="G2114" s="98">
        <f t="shared" si="482"/>
        <v>0</v>
      </c>
      <c r="H2114" s="98">
        <f t="shared" si="482"/>
        <v>0</v>
      </c>
      <c r="I2114" s="98">
        <f t="shared" si="482"/>
        <v>0</v>
      </c>
      <c r="J2114" s="97">
        <f t="shared" si="453"/>
        <v>0</v>
      </c>
      <c r="K2114" s="50"/>
      <c r="L2114" s="50"/>
      <c r="M2114" s="50"/>
      <c r="N2114" s="50"/>
      <c r="O2114" s="50"/>
      <c r="P2114" s="50"/>
    </row>
    <row r="2115" spans="1:16" s="11" customFormat="1" ht="15.75" x14ac:dyDescent="0.25">
      <c r="A2115" s="178"/>
      <c r="B2115" s="179"/>
      <c r="C2115" s="157" t="s">
        <v>220</v>
      </c>
      <c r="D2115" s="108" t="s">
        <v>6</v>
      </c>
      <c r="E2115" s="98">
        <f>SUM(E2116:E2119)</f>
        <v>43976.26369</v>
      </c>
      <c r="F2115" s="98">
        <f>SUM(F2116:F2119)</f>
        <v>71572.418000000005</v>
      </c>
      <c r="G2115" s="98">
        <f>SUM(G2116:G2119)</f>
        <v>59033.572159999996</v>
      </c>
      <c r="H2115" s="98">
        <f>SUM(H2116:H2119)</f>
        <v>57842.572159999996</v>
      </c>
      <c r="I2115" s="98">
        <f>SUM(I2116:I2119)</f>
        <v>300</v>
      </c>
      <c r="J2115" s="97">
        <f t="shared" si="453"/>
        <v>232724.82600999996</v>
      </c>
      <c r="K2115" s="50"/>
      <c r="L2115" s="50"/>
      <c r="M2115" s="50"/>
      <c r="N2115" s="50"/>
      <c r="O2115" s="50"/>
      <c r="P2115" s="50"/>
    </row>
    <row r="2116" spans="1:16" s="11" customFormat="1" ht="15.75" x14ac:dyDescent="0.25">
      <c r="A2116" s="178"/>
      <c r="B2116" s="179"/>
      <c r="C2116" s="158"/>
      <c r="D2116" s="108" t="s">
        <v>180</v>
      </c>
      <c r="E2116" s="98">
        <f t="shared" ref="E2116:I2119" si="483">E708+E1519</f>
        <v>43976.26369</v>
      </c>
      <c r="F2116" s="98">
        <f t="shared" si="483"/>
        <v>53752.418000000005</v>
      </c>
      <c r="G2116" s="98">
        <f t="shared" si="483"/>
        <v>57445.572159999996</v>
      </c>
      <c r="H2116" s="98">
        <f t="shared" si="483"/>
        <v>56850.072159999996</v>
      </c>
      <c r="I2116" s="98">
        <f t="shared" si="483"/>
        <v>300</v>
      </c>
      <c r="J2116" s="97">
        <f t="shared" si="453"/>
        <v>212324.32600999996</v>
      </c>
      <c r="K2116" s="50"/>
      <c r="L2116" s="50"/>
      <c r="M2116" s="50"/>
      <c r="N2116" s="50"/>
      <c r="O2116" s="50"/>
      <c r="P2116" s="50"/>
    </row>
    <row r="2117" spans="1:16" s="11" customFormat="1" ht="15.75" x14ac:dyDescent="0.25">
      <c r="A2117" s="178"/>
      <c r="B2117" s="179"/>
      <c r="C2117" s="158"/>
      <c r="D2117" s="108" t="s">
        <v>7</v>
      </c>
      <c r="E2117" s="98">
        <f t="shared" si="483"/>
        <v>0</v>
      </c>
      <c r="F2117" s="98">
        <f t="shared" si="483"/>
        <v>0</v>
      </c>
      <c r="G2117" s="98">
        <f t="shared" si="483"/>
        <v>0</v>
      </c>
      <c r="H2117" s="98">
        <f t="shared" si="483"/>
        <v>0</v>
      </c>
      <c r="I2117" s="98">
        <f t="shared" si="483"/>
        <v>0</v>
      </c>
      <c r="J2117" s="97">
        <f t="shared" si="453"/>
        <v>0</v>
      </c>
      <c r="K2117" s="50"/>
      <c r="L2117" s="50"/>
      <c r="M2117" s="50"/>
      <c r="N2117" s="50"/>
      <c r="O2117" s="50"/>
      <c r="P2117" s="50"/>
    </row>
    <row r="2118" spans="1:16" s="11" customFormat="1" ht="15.75" x14ac:dyDescent="0.25">
      <c r="A2118" s="178"/>
      <c r="B2118" s="179"/>
      <c r="C2118" s="158"/>
      <c r="D2118" s="108" t="s">
        <v>8</v>
      </c>
      <c r="E2118" s="98">
        <f t="shared" si="483"/>
        <v>0</v>
      </c>
      <c r="F2118" s="98">
        <f t="shared" si="483"/>
        <v>17820</v>
      </c>
      <c r="G2118" s="98">
        <f t="shared" si="483"/>
        <v>1588</v>
      </c>
      <c r="H2118" s="98">
        <f t="shared" si="483"/>
        <v>992.5</v>
      </c>
      <c r="I2118" s="98">
        <f t="shared" si="483"/>
        <v>0</v>
      </c>
      <c r="J2118" s="97">
        <f t="shared" si="453"/>
        <v>20400.5</v>
      </c>
      <c r="K2118" s="50"/>
      <c r="L2118" s="50"/>
      <c r="M2118" s="50"/>
      <c r="N2118" s="50"/>
      <c r="O2118" s="50"/>
      <c r="P2118" s="50"/>
    </row>
    <row r="2119" spans="1:16" s="11" customFormat="1" ht="15.75" x14ac:dyDescent="0.25">
      <c r="A2119" s="178"/>
      <c r="B2119" s="179"/>
      <c r="C2119" s="159"/>
      <c r="D2119" s="108" t="s">
        <v>9</v>
      </c>
      <c r="E2119" s="98">
        <f t="shared" si="483"/>
        <v>0</v>
      </c>
      <c r="F2119" s="98">
        <f t="shared" si="483"/>
        <v>0</v>
      </c>
      <c r="G2119" s="98">
        <f t="shared" si="483"/>
        <v>0</v>
      </c>
      <c r="H2119" s="98">
        <f t="shared" si="483"/>
        <v>0</v>
      </c>
      <c r="I2119" s="98">
        <f t="shared" si="483"/>
        <v>0</v>
      </c>
      <c r="J2119" s="97">
        <f t="shared" si="453"/>
        <v>0</v>
      </c>
      <c r="K2119" s="50"/>
      <c r="L2119" s="50"/>
      <c r="M2119" s="50"/>
      <c r="N2119" s="50"/>
      <c r="O2119" s="50"/>
      <c r="P2119" s="50"/>
    </row>
    <row r="2120" spans="1:16" s="11" customFormat="1" ht="15.75" customHeight="1" x14ac:dyDescent="0.25">
      <c r="A2120" s="178"/>
      <c r="B2120" s="179"/>
      <c r="C2120" s="157" t="s">
        <v>50</v>
      </c>
      <c r="D2120" s="108" t="s">
        <v>6</v>
      </c>
      <c r="E2120" s="98">
        <f>SUM(E2121:E2124)</f>
        <v>0</v>
      </c>
      <c r="F2120" s="98">
        <f>SUM(F2121:F2124)</f>
        <v>0</v>
      </c>
      <c r="G2120" s="98">
        <f>SUM(G2121:G2124)</f>
        <v>0</v>
      </c>
      <c r="H2120" s="98">
        <f>SUM(H2121:H2124)</f>
        <v>0</v>
      </c>
      <c r="I2120" s="98">
        <f>SUM(I2121:I2124)</f>
        <v>0</v>
      </c>
      <c r="J2120" s="97">
        <f t="shared" si="453"/>
        <v>0</v>
      </c>
      <c r="K2120" s="50"/>
      <c r="L2120" s="50"/>
      <c r="M2120" s="50"/>
      <c r="N2120" s="50"/>
      <c r="O2120" s="50"/>
      <c r="P2120" s="50"/>
    </row>
    <row r="2121" spans="1:16" s="11" customFormat="1" ht="15.75" x14ac:dyDescent="0.25">
      <c r="A2121" s="178"/>
      <c r="B2121" s="179"/>
      <c r="C2121" s="158"/>
      <c r="D2121" s="108" t="s">
        <v>180</v>
      </c>
      <c r="E2121" s="98">
        <f>E1524</f>
        <v>0</v>
      </c>
      <c r="F2121" s="98">
        <f>F1524</f>
        <v>0</v>
      </c>
      <c r="G2121" s="98">
        <f>G1524</f>
        <v>0</v>
      </c>
      <c r="H2121" s="98">
        <f>H1524</f>
        <v>0</v>
      </c>
      <c r="I2121" s="98">
        <f>I1524</f>
        <v>0</v>
      </c>
      <c r="J2121" s="97">
        <f t="shared" si="453"/>
        <v>0</v>
      </c>
      <c r="K2121" s="50"/>
      <c r="L2121" s="50"/>
      <c r="M2121" s="50"/>
      <c r="N2121" s="50"/>
      <c r="O2121" s="50"/>
      <c r="P2121" s="50"/>
    </row>
    <row r="2122" spans="1:16" s="11" customFormat="1" ht="15.75" x14ac:dyDescent="0.25">
      <c r="A2122" s="178"/>
      <c r="B2122" s="179"/>
      <c r="C2122" s="158"/>
      <c r="D2122" s="108" t="s">
        <v>7</v>
      </c>
      <c r="E2122" s="98">
        <f t="shared" ref="E2122:I2124" si="484">E1525</f>
        <v>0</v>
      </c>
      <c r="F2122" s="98">
        <f t="shared" si="484"/>
        <v>0</v>
      </c>
      <c r="G2122" s="98">
        <f t="shared" si="484"/>
        <v>0</v>
      </c>
      <c r="H2122" s="98">
        <f t="shared" si="484"/>
        <v>0</v>
      </c>
      <c r="I2122" s="98">
        <f t="shared" si="484"/>
        <v>0</v>
      </c>
      <c r="J2122" s="97">
        <f t="shared" si="453"/>
        <v>0</v>
      </c>
      <c r="K2122" s="50"/>
      <c r="L2122" s="50"/>
      <c r="M2122" s="50"/>
      <c r="N2122" s="50"/>
      <c r="O2122" s="50"/>
      <c r="P2122" s="50"/>
    </row>
    <row r="2123" spans="1:16" s="11" customFormat="1" ht="15.75" x14ac:dyDescent="0.25">
      <c r="A2123" s="178"/>
      <c r="B2123" s="179"/>
      <c r="C2123" s="158"/>
      <c r="D2123" s="108" t="s">
        <v>8</v>
      </c>
      <c r="E2123" s="98">
        <f t="shared" si="484"/>
        <v>0</v>
      </c>
      <c r="F2123" s="98">
        <f t="shared" si="484"/>
        <v>0</v>
      </c>
      <c r="G2123" s="98">
        <f t="shared" si="484"/>
        <v>0</v>
      </c>
      <c r="H2123" s="98">
        <f t="shared" si="484"/>
        <v>0</v>
      </c>
      <c r="I2123" s="98">
        <f t="shared" si="484"/>
        <v>0</v>
      </c>
      <c r="J2123" s="97">
        <f t="shared" si="453"/>
        <v>0</v>
      </c>
      <c r="K2123" s="50"/>
      <c r="L2123" s="50"/>
      <c r="M2123" s="50"/>
      <c r="N2123" s="50"/>
      <c r="O2123" s="50"/>
      <c r="P2123" s="50"/>
    </row>
    <row r="2124" spans="1:16" s="11" customFormat="1" ht="15.75" x14ac:dyDescent="0.25">
      <c r="A2124" s="178"/>
      <c r="B2124" s="179"/>
      <c r="C2124" s="159"/>
      <c r="D2124" s="108" t="s">
        <v>9</v>
      </c>
      <c r="E2124" s="98">
        <f t="shared" si="484"/>
        <v>0</v>
      </c>
      <c r="F2124" s="98">
        <f t="shared" si="484"/>
        <v>0</v>
      </c>
      <c r="G2124" s="98">
        <f t="shared" si="484"/>
        <v>0</v>
      </c>
      <c r="H2124" s="98">
        <f t="shared" si="484"/>
        <v>0</v>
      </c>
      <c r="I2124" s="98">
        <f t="shared" si="484"/>
        <v>0</v>
      </c>
      <c r="J2124" s="97">
        <f t="shared" si="453"/>
        <v>0</v>
      </c>
      <c r="K2124" s="50"/>
      <c r="L2124" s="50"/>
      <c r="M2124" s="50"/>
      <c r="N2124" s="50"/>
      <c r="O2124" s="50"/>
      <c r="P2124" s="50"/>
    </row>
    <row r="2125" spans="1:16" s="11" customFormat="1" ht="16.149999999999999" customHeight="1" x14ac:dyDescent="0.25">
      <c r="A2125" s="178"/>
      <c r="B2125" s="179"/>
      <c r="C2125" s="157" t="s">
        <v>209</v>
      </c>
      <c r="D2125" s="108" t="s">
        <v>6</v>
      </c>
      <c r="E2125" s="98">
        <f>SUM(E2126:E2129)</f>
        <v>20</v>
      </c>
      <c r="F2125" s="98">
        <f>SUM(F2126:F2129)</f>
        <v>1951.1424</v>
      </c>
      <c r="G2125" s="98">
        <f>SUM(G2126:G2129)</f>
        <v>1920</v>
      </c>
      <c r="H2125" s="98">
        <f>SUM(H2126:H2129)</f>
        <v>20</v>
      </c>
      <c r="I2125" s="98">
        <f>SUM(I2126:I2129)</f>
        <v>0</v>
      </c>
      <c r="J2125" s="97">
        <f t="shared" si="453"/>
        <v>3911.1423999999997</v>
      </c>
      <c r="K2125" s="50"/>
      <c r="L2125" s="50"/>
      <c r="M2125" s="50"/>
      <c r="N2125" s="50"/>
      <c r="O2125" s="50"/>
      <c r="P2125" s="50"/>
    </row>
    <row r="2126" spans="1:16" s="11" customFormat="1" ht="15.75" x14ac:dyDescent="0.25">
      <c r="A2126" s="178"/>
      <c r="B2126" s="179"/>
      <c r="C2126" s="158"/>
      <c r="D2126" s="108" t="s">
        <v>180</v>
      </c>
      <c r="E2126" s="98">
        <f>E1534</f>
        <v>20</v>
      </c>
      <c r="F2126" s="98">
        <f>F1534+F2081</f>
        <v>1951.1424</v>
      </c>
      <c r="G2126" s="98">
        <f>G1534+G2081</f>
        <v>1920</v>
      </c>
      <c r="H2126" s="98">
        <f>H1534+H2081</f>
        <v>20</v>
      </c>
      <c r="I2126" s="98">
        <f>I1534+I2081</f>
        <v>0</v>
      </c>
      <c r="J2126" s="97">
        <f t="shared" si="453"/>
        <v>3911.1423999999997</v>
      </c>
      <c r="K2126" s="50"/>
      <c r="L2126" s="50"/>
      <c r="M2126" s="50"/>
      <c r="N2126" s="50"/>
      <c r="O2126" s="50"/>
      <c r="P2126" s="50"/>
    </row>
    <row r="2127" spans="1:16" s="11" customFormat="1" ht="15.75" x14ac:dyDescent="0.25">
      <c r="A2127" s="178"/>
      <c r="B2127" s="179"/>
      <c r="C2127" s="158"/>
      <c r="D2127" s="108" t="s">
        <v>7</v>
      </c>
      <c r="E2127" s="98">
        <f t="shared" ref="E2127:I2129" si="485">E1535</f>
        <v>0</v>
      </c>
      <c r="F2127" s="98">
        <f t="shared" si="485"/>
        <v>0</v>
      </c>
      <c r="G2127" s="98">
        <f t="shared" si="485"/>
        <v>0</v>
      </c>
      <c r="H2127" s="98">
        <f t="shared" si="485"/>
        <v>0</v>
      </c>
      <c r="I2127" s="98">
        <f t="shared" si="485"/>
        <v>0</v>
      </c>
      <c r="J2127" s="97">
        <f t="shared" si="453"/>
        <v>0</v>
      </c>
      <c r="K2127" s="50"/>
      <c r="L2127" s="50"/>
      <c r="M2127" s="50"/>
      <c r="N2127" s="50"/>
      <c r="O2127" s="50"/>
      <c r="P2127" s="50"/>
    </row>
    <row r="2128" spans="1:16" s="11" customFormat="1" ht="15.75" x14ac:dyDescent="0.25">
      <c r="A2128" s="178"/>
      <c r="B2128" s="179"/>
      <c r="C2128" s="158"/>
      <c r="D2128" s="108" t="s">
        <v>8</v>
      </c>
      <c r="E2128" s="98">
        <f t="shared" si="485"/>
        <v>0</v>
      </c>
      <c r="F2128" s="98">
        <f t="shared" si="485"/>
        <v>0</v>
      </c>
      <c r="G2128" s="98">
        <f t="shared" si="485"/>
        <v>0</v>
      </c>
      <c r="H2128" s="98">
        <f t="shared" si="485"/>
        <v>0</v>
      </c>
      <c r="I2128" s="98">
        <f t="shared" si="485"/>
        <v>0</v>
      </c>
      <c r="J2128" s="97">
        <f t="shared" si="453"/>
        <v>0</v>
      </c>
      <c r="K2128" s="50"/>
      <c r="L2128" s="50"/>
      <c r="M2128" s="50"/>
      <c r="N2128" s="50"/>
      <c r="O2128" s="50"/>
      <c r="P2128" s="50"/>
    </row>
    <row r="2129" spans="1:16" s="11" customFormat="1" ht="15.75" x14ac:dyDescent="0.25">
      <c r="A2129" s="178"/>
      <c r="B2129" s="179"/>
      <c r="C2129" s="159"/>
      <c r="D2129" s="108" t="s">
        <v>9</v>
      </c>
      <c r="E2129" s="98">
        <f t="shared" si="485"/>
        <v>0</v>
      </c>
      <c r="F2129" s="98">
        <f t="shared" si="485"/>
        <v>0</v>
      </c>
      <c r="G2129" s="98">
        <f t="shared" si="485"/>
        <v>0</v>
      </c>
      <c r="H2129" s="98">
        <f t="shared" si="485"/>
        <v>0</v>
      </c>
      <c r="I2129" s="98">
        <f t="shared" si="485"/>
        <v>0</v>
      </c>
      <c r="J2129" s="97">
        <f t="shared" si="453"/>
        <v>0</v>
      </c>
      <c r="K2129" s="50"/>
      <c r="L2129" s="50"/>
      <c r="M2129" s="50"/>
      <c r="N2129" s="50"/>
      <c r="O2129" s="50"/>
      <c r="P2129" s="50"/>
    </row>
    <row r="2130" spans="1:16" s="11" customFormat="1" ht="15.75" x14ac:dyDescent="0.25">
      <c r="A2130" s="178"/>
      <c r="B2130" s="179"/>
      <c r="C2130" s="157" t="s">
        <v>255</v>
      </c>
      <c r="D2130" s="108" t="s">
        <v>6</v>
      </c>
      <c r="E2130" s="98">
        <f>SUM(E2131:E2134)</f>
        <v>0</v>
      </c>
      <c r="F2130" s="98">
        <f>SUM(F2131:F2134)</f>
        <v>0</v>
      </c>
      <c r="G2130" s="98">
        <f>SUM(G2131:G2134)</f>
        <v>0</v>
      </c>
      <c r="H2130" s="98">
        <f>SUM(H2131:H2134)</f>
        <v>0</v>
      </c>
      <c r="I2130" s="98">
        <f>SUM(I2131:I2134)</f>
        <v>0</v>
      </c>
      <c r="J2130" s="97">
        <f t="shared" si="453"/>
        <v>0</v>
      </c>
      <c r="K2130" s="50"/>
      <c r="L2130" s="50"/>
      <c r="M2130" s="50"/>
      <c r="N2130" s="50"/>
      <c r="O2130" s="50"/>
      <c r="P2130" s="50"/>
    </row>
    <row r="2131" spans="1:16" s="11" customFormat="1" ht="15.75" x14ac:dyDescent="0.25">
      <c r="A2131" s="178"/>
      <c r="B2131" s="179"/>
      <c r="C2131" s="158"/>
      <c r="D2131" s="108" t="s">
        <v>180</v>
      </c>
      <c r="E2131" s="98">
        <f>E1574</f>
        <v>0</v>
      </c>
      <c r="F2131" s="98">
        <f>F1574</f>
        <v>0</v>
      </c>
      <c r="G2131" s="98">
        <f>G1574</f>
        <v>0</v>
      </c>
      <c r="H2131" s="98">
        <f>H1574</f>
        <v>0</v>
      </c>
      <c r="I2131" s="98">
        <f>I1574</f>
        <v>0</v>
      </c>
      <c r="J2131" s="97">
        <f t="shared" si="453"/>
        <v>0</v>
      </c>
      <c r="K2131" s="50"/>
      <c r="L2131" s="50"/>
      <c r="M2131" s="50"/>
      <c r="N2131" s="50"/>
      <c r="O2131" s="50"/>
      <c r="P2131" s="50"/>
    </row>
    <row r="2132" spans="1:16" s="11" customFormat="1" ht="15.75" x14ac:dyDescent="0.25">
      <c r="A2132" s="178"/>
      <c r="B2132" s="179"/>
      <c r="C2132" s="158"/>
      <c r="D2132" s="108" t="s">
        <v>7</v>
      </c>
      <c r="E2132" s="98">
        <f t="shared" ref="E2132:I2134" si="486">E1575</f>
        <v>0</v>
      </c>
      <c r="F2132" s="98">
        <f t="shared" si="486"/>
        <v>0</v>
      </c>
      <c r="G2132" s="98">
        <f t="shared" si="486"/>
        <v>0</v>
      </c>
      <c r="H2132" s="98">
        <f t="shared" si="486"/>
        <v>0</v>
      </c>
      <c r="I2132" s="98">
        <f t="shared" si="486"/>
        <v>0</v>
      </c>
      <c r="J2132" s="97">
        <f t="shared" si="453"/>
        <v>0</v>
      </c>
      <c r="K2132" s="50"/>
      <c r="L2132" s="50"/>
      <c r="M2132" s="50"/>
      <c r="N2132" s="50"/>
      <c r="O2132" s="50"/>
      <c r="P2132" s="50"/>
    </row>
    <row r="2133" spans="1:16" s="11" customFormat="1" ht="15.75" x14ac:dyDescent="0.25">
      <c r="A2133" s="178"/>
      <c r="B2133" s="179"/>
      <c r="C2133" s="158"/>
      <c r="D2133" s="108" t="s">
        <v>8</v>
      </c>
      <c r="E2133" s="98">
        <f t="shared" si="486"/>
        <v>0</v>
      </c>
      <c r="F2133" s="98">
        <f t="shared" si="486"/>
        <v>0</v>
      </c>
      <c r="G2133" s="98">
        <f t="shared" si="486"/>
        <v>0</v>
      </c>
      <c r="H2133" s="98">
        <f t="shared" si="486"/>
        <v>0</v>
      </c>
      <c r="I2133" s="98">
        <f t="shared" si="486"/>
        <v>0</v>
      </c>
      <c r="J2133" s="97">
        <f t="shared" si="453"/>
        <v>0</v>
      </c>
      <c r="K2133" s="50"/>
      <c r="L2133" s="50"/>
      <c r="M2133" s="50"/>
      <c r="N2133" s="50"/>
      <c r="O2133" s="50"/>
      <c r="P2133" s="50"/>
    </row>
    <row r="2134" spans="1:16" s="11" customFormat="1" ht="15.75" x14ac:dyDescent="0.25">
      <c r="A2134" s="178"/>
      <c r="B2134" s="179"/>
      <c r="C2134" s="159"/>
      <c r="D2134" s="108" t="s">
        <v>9</v>
      </c>
      <c r="E2134" s="98">
        <f t="shared" si="486"/>
        <v>0</v>
      </c>
      <c r="F2134" s="98">
        <f t="shared" si="486"/>
        <v>0</v>
      </c>
      <c r="G2134" s="98">
        <f t="shared" si="486"/>
        <v>0</v>
      </c>
      <c r="H2134" s="98">
        <f t="shared" si="486"/>
        <v>0</v>
      </c>
      <c r="I2134" s="98">
        <f t="shared" si="486"/>
        <v>0</v>
      </c>
      <c r="J2134" s="97">
        <f t="shared" si="453"/>
        <v>0</v>
      </c>
      <c r="K2134" s="50"/>
      <c r="L2134" s="50"/>
      <c r="M2134" s="50"/>
      <c r="N2134" s="50"/>
      <c r="O2134" s="50"/>
      <c r="P2134" s="50"/>
    </row>
    <row r="2135" spans="1:16" s="11" customFormat="1" ht="16.149999999999999" customHeight="1" x14ac:dyDescent="0.25">
      <c r="A2135" s="178"/>
      <c r="B2135" s="179"/>
      <c r="C2135" s="157" t="s">
        <v>54</v>
      </c>
      <c r="D2135" s="108" t="s">
        <v>6</v>
      </c>
      <c r="E2135" s="98">
        <f>SUM(E2136:E2139)</f>
        <v>0</v>
      </c>
      <c r="F2135" s="98">
        <f>SUM(F2136:F2139)</f>
        <v>0</v>
      </c>
      <c r="G2135" s="98">
        <f>SUM(G2136:G2139)</f>
        <v>0</v>
      </c>
      <c r="H2135" s="98">
        <f>SUM(H2136:H2139)</f>
        <v>0</v>
      </c>
      <c r="I2135" s="98">
        <f>SUM(I2136:I2139)</f>
        <v>0</v>
      </c>
      <c r="J2135" s="97">
        <f t="shared" si="453"/>
        <v>0</v>
      </c>
      <c r="K2135" s="50"/>
      <c r="L2135" s="50"/>
      <c r="M2135" s="50"/>
      <c r="N2135" s="50"/>
      <c r="O2135" s="50"/>
      <c r="P2135" s="50"/>
    </row>
    <row r="2136" spans="1:16" s="11" customFormat="1" ht="15.75" x14ac:dyDescent="0.25">
      <c r="A2136" s="178"/>
      <c r="B2136" s="179"/>
      <c r="C2136" s="158"/>
      <c r="D2136" s="108" t="s">
        <v>180</v>
      </c>
      <c r="E2136" s="98">
        <f>E1579</f>
        <v>0</v>
      </c>
      <c r="F2136" s="98">
        <f>F1579</f>
        <v>0</v>
      </c>
      <c r="G2136" s="98">
        <f>G1579</f>
        <v>0</v>
      </c>
      <c r="H2136" s="98">
        <f>H1579</f>
        <v>0</v>
      </c>
      <c r="I2136" s="98">
        <f>I1579</f>
        <v>0</v>
      </c>
      <c r="J2136" s="97">
        <f t="shared" si="453"/>
        <v>0</v>
      </c>
      <c r="K2136" s="50"/>
      <c r="L2136" s="50"/>
      <c r="M2136" s="50"/>
      <c r="N2136" s="50"/>
      <c r="O2136" s="50"/>
      <c r="P2136" s="50"/>
    </row>
    <row r="2137" spans="1:16" s="11" customFormat="1" ht="15.75" x14ac:dyDescent="0.25">
      <c r="A2137" s="178"/>
      <c r="B2137" s="179"/>
      <c r="C2137" s="158"/>
      <c r="D2137" s="108" t="s">
        <v>7</v>
      </c>
      <c r="E2137" s="98">
        <f t="shared" ref="E2137:I2139" si="487">E1580</f>
        <v>0</v>
      </c>
      <c r="F2137" s="98">
        <f t="shared" si="487"/>
        <v>0</v>
      </c>
      <c r="G2137" s="98">
        <f t="shared" si="487"/>
        <v>0</v>
      </c>
      <c r="H2137" s="98">
        <f t="shared" si="487"/>
        <v>0</v>
      </c>
      <c r="I2137" s="98">
        <f t="shared" si="487"/>
        <v>0</v>
      </c>
      <c r="J2137" s="97">
        <f t="shared" si="453"/>
        <v>0</v>
      </c>
      <c r="K2137" s="50"/>
      <c r="L2137" s="50"/>
      <c r="M2137" s="50"/>
      <c r="N2137" s="50"/>
      <c r="O2137" s="50"/>
      <c r="P2137" s="50"/>
    </row>
    <row r="2138" spans="1:16" s="11" customFormat="1" ht="15.75" x14ac:dyDescent="0.25">
      <c r="A2138" s="178"/>
      <c r="B2138" s="179"/>
      <c r="C2138" s="158"/>
      <c r="D2138" s="108" t="s">
        <v>8</v>
      </c>
      <c r="E2138" s="98">
        <f t="shared" si="487"/>
        <v>0</v>
      </c>
      <c r="F2138" s="98">
        <f t="shared" si="487"/>
        <v>0</v>
      </c>
      <c r="G2138" s="98">
        <f t="shared" si="487"/>
        <v>0</v>
      </c>
      <c r="H2138" s="98">
        <f t="shared" si="487"/>
        <v>0</v>
      </c>
      <c r="I2138" s="98">
        <f t="shared" si="487"/>
        <v>0</v>
      </c>
      <c r="J2138" s="97">
        <f t="shared" si="453"/>
        <v>0</v>
      </c>
      <c r="K2138" s="50"/>
      <c r="L2138" s="50"/>
      <c r="M2138" s="50"/>
      <c r="N2138" s="50"/>
      <c r="O2138" s="50"/>
      <c r="P2138" s="50"/>
    </row>
    <row r="2139" spans="1:16" s="11" customFormat="1" ht="15.75" x14ac:dyDescent="0.25">
      <c r="A2139" s="178"/>
      <c r="B2139" s="179"/>
      <c r="C2139" s="159"/>
      <c r="D2139" s="108" t="s">
        <v>9</v>
      </c>
      <c r="E2139" s="98">
        <f t="shared" si="487"/>
        <v>0</v>
      </c>
      <c r="F2139" s="98">
        <f t="shared" si="487"/>
        <v>0</v>
      </c>
      <c r="G2139" s="98">
        <f t="shared" si="487"/>
        <v>0</v>
      </c>
      <c r="H2139" s="98">
        <f t="shared" si="487"/>
        <v>0</v>
      </c>
      <c r="I2139" s="98">
        <f t="shared" si="487"/>
        <v>0</v>
      </c>
      <c r="J2139" s="97">
        <f t="shared" si="453"/>
        <v>0</v>
      </c>
      <c r="K2139" s="50"/>
      <c r="L2139" s="50"/>
      <c r="M2139" s="50"/>
      <c r="N2139" s="50"/>
      <c r="O2139" s="50"/>
      <c r="P2139" s="50"/>
    </row>
    <row r="2140" spans="1:16" s="11" customFormat="1" ht="15.75" customHeight="1" x14ac:dyDescent="0.25">
      <c r="A2140" s="178"/>
      <c r="B2140" s="179"/>
      <c r="C2140" s="132" t="s">
        <v>293</v>
      </c>
      <c r="D2140" s="108" t="s">
        <v>6</v>
      </c>
      <c r="E2140" s="98">
        <f t="shared" ref="E2140" si="488">SUM(E2141:E2144)</f>
        <v>0</v>
      </c>
      <c r="F2140" s="98">
        <f t="shared" ref="F2140" si="489">SUM(F2141:F2144)</f>
        <v>3251.6894400000001</v>
      </c>
      <c r="G2140" s="98">
        <f t="shared" ref="G2140" si="490">SUM(G2141:G2144)</f>
        <v>3646.9564300000002</v>
      </c>
      <c r="H2140" s="98">
        <f t="shared" ref="H2140" si="491">SUM(H2141:H2144)</f>
        <v>6618.3106000000007</v>
      </c>
      <c r="I2140" s="98">
        <f t="shared" ref="I2140" si="492">SUM(I2141:I2144)</f>
        <v>50</v>
      </c>
      <c r="J2140" s="98">
        <f t="shared" ref="J2140" si="493">J1538</f>
        <v>10385.6023</v>
      </c>
      <c r="K2140" s="50"/>
      <c r="L2140" s="50"/>
      <c r="M2140" s="50"/>
      <c r="N2140" s="50"/>
      <c r="O2140" s="50"/>
      <c r="P2140" s="50"/>
    </row>
    <row r="2141" spans="1:16" s="11" customFormat="1" ht="15.75" x14ac:dyDescent="0.25">
      <c r="A2141" s="178"/>
      <c r="B2141" s="179"/>
      <c r="C2141" s="133"/>
      <c r="D2141" s="108" t="s">
        <v>180</v>
      </c>
      <c r="E2141" s="98">
        <f>E718+E1539</f>
        <v>0</v>
      </c>
      <c r="F2141" s="98">
        <f>F718+F1539</f>
        <v>3251.6894400000001</v>
      </c>
      <c r="G2141" s="98">
        <f>G718+G1539</f>
        <v>3646.9564300000002</v>
      </c>
      <c r="H2141" s="98">
        <f>H718+H1539</f>
        <v>3765.8106000000002</v>
      </c>
      <c r="I2141" s="98">
        <f>I718+I1539</f>
        <v>50</v>
      </c>
      <c r="J2141" s="98">
        <f t="shared" ref="J2141" si="494">J1539</f>
        <v>10385.6023</v>
      </c>
      <c r="K2141" s="50"/>
      <c r="L2141" s="50"/>
      <c r="M2141" s="50"/>
      <c r="N2141" s="50"/>
      <c r="O2141" s="50"/>
      <c r="P2141" s="50"/>
    </row>
    <row r="2142" spans="1:16" s="11" customFormat="1" ht="15.75" x14ac:dyDescent="0.25">
      <c r="A2142" s="178"/>
      <c r="B2142" s="179"/>
      <c r="C2142" s="133"/>
      <c r="D2142" s="108" t="s">
        <v>7</v>
      </c>
      <c r="E2142" s="98">
        <f t="shared" ref="E2142:J2144" si="495">E1540</f>
        <v>0</v>
      </c>
      <c r="F2142" s="98">
        <f>F1540</f>
        <v>0</v>
      </c>
      <c r="G2142" s="98">
        <f t="shared" si="495"/>
        <v>0</v>
      </c>
      <c r="H2142" s="98">
        <f t="shared" si="495"/>
        <v>0</v>
      </c>
      <c r="I2142" s="98">
        <f t="shared" si="495"/>
        <v>0</v>
      </c>
      <c r="J2142" s="98">
        <f t="shared" si="495"/>
        <v>0</v>
      </c>
      <c r="K2142" s="50"/>
      <c r="L2142" s="50"/>
      <c r="M2142" s="50"/>
      <c r="N2142" s="50"/>
      <c r="O2142" s="50"/>
      <c r="P2142" s="50"/>
    </row>
    <row r="2143" spans="1:16" s="11" customFormat="1" ht="15.75" x14ac:dyDescent="0.25">
      <c r="A2143" s="178"/>
      <c r="B2143" s="179"/>
      <c r="C2143" s="133"/>
      <c r="D2143" s="108" t="s">
        <v>8</v>
      </c>
      <c r="E2143" s="98">
        <f t="shared" si="495"/>
        <v>0</v>
      </c>
      <c r="F2143" s="98">
        <f t="shared" si="495"/>
        <v>0</v>
      </c>
      <c r="G2143" s="98">
        <f t="shared" si="495"/>
        <v>0</v>
      </c>
      <c r="H2143" s="98">
        <f>H1541</f>
        <v>2852.5</v>
      </c>
      <c r="I2143" s="98">
        <f t="shared" si="495"/>
        <v>0</v>
      </c>
      <c r="J2143" s="98">
        <f t="shared" si="495"/>
        <v>0</v>
      </c>
      <c r="K2143" s="50"/>
      <c r="L2143" s="50"/>
      <c r="M2143" s="50"/>
      <c r="N2143" s="50"/>
      <c r="O2143" s="50"/>
      <c r="P2143" s="50"/>
    </row>
    <row r="2144" spans="1:16" s="11" customFormat="1" ht="15.75" x14ac:dyDescent="0.25">
      <c r="A2144" s="178"/>
      <c r="B2144" s="179"/>
      <c r="C2144" s="134"/>
      <c r="D2144" s="108" t="s">
        <v>9</v>
      </c>
      <c r="E2144" s="98">
        <f t="shared" si="495"/>
        <v>0</v>
      </c>
      <c r="F2144" s="98">
        <f t="shared" si="495"/>
        <v>0</v>
      </c>
      <c r="G2144" s="98">
        <f t="shared" si="495"/>
        <v>0</v>
      </c>
      <c r="H2144" s="98">
        <f t="shared" si="495"/>
        <v>0</v>
      </c>
      <c r="I2144" s="98">
        <f t="shared" si="495"/>
        <v>0</v>
      </c>
      <c r="J2144" s="98">
        <f t="shared" si="495"/>
        <v>0</v>
      </c>
      <c r="K2144" s="50"/>
      <c r="L2144" s="50"/>
      <c r="M2144" s="50"/>
      <c r="N2144" s="50"/>
      <c r="O2144" s="50"/>
      <c r="P2144" s="50"/>
    </row>
    <row r="2145" spans="1:16" s="11" customFormat="1" ht="15.75" customHeight="1" x14ac:dyDescent="0.25">
      <c r="A2145" s="178"/>
      <c r="B2145" s="179"/>
      <c r="C2145" s="132" t="s">
        <v>294</v>
      </c>
      <c r="D2145" s="108" t="s">
        <v>6</v>
      </c>
      <c r="E2145" s="98">
        <f t="shared" ref="E2145" si="496">SUM(E2146:E2149)</f>
        <v>0</v>
      </c>
      <c r="F2145" s="98">
        <f t="shared" ref="F2145" si="497">SUM(F2146:F2149)</f>
        <v>584.84253000000001</v>
      </c>
      <c r="G2145" s="98">
        <f t="shared" ref="G2145" si="498">SUM(G2146:G2149)</f>
        <v>1200.9876300000001</v>
      </c>
      <c r="H2145" s="98">
        <f t="shared" ref="H2145" si="499">SUM(H2146:H2149)</f>
        <v>1200.9876300000001</v>
      </c>
      <c r="I2145" s="98">
        <f t="shared" ref="I2145" si="500">SUM(I2146:I2149)</f>
        <v>100</v>
      </c>
      <c r="J2145" s="98">
        <f t="shared" ref="J2145" si="501">J1543</f>
        <v>2726.8177900000001</v>
      </c>
      <c r="K2145" s="50"/>
      <c r="L2145" s="50"/>
      <c r="M2145" s="50"/>
      <c r="N2145" s="50"/>
      <c r="O2145" s="50"/>
      <c r="P2145" s="50"/>
    </row>
    <row r="2146" spans="1:16" s="11" customFormat="1" ht="15.75" x14ac:dyDescent="0.25">
      <c r="A2146" s="178"/>
      <c r="B2146" s="179"/>
      <c r="C2146" s="133"/>
      <c r="D2146" s="108" t="s">
        <v>180</v>
      </c>
      <c r="E2146" s="98">
        <f>E723+E1544</f>
        <v>0</v>
      </c>
      <c r="F2146" s="98">
        <f>F723+F1544</f>
        <v>584.84253000000001</v>
      </c>
      <c r="G2146" s="98">
        <f>G723+G1544</f>
        <v>1200.9876300000001</v>
      </c>
      <c r="H2146" s="98">
        <f>H723+H1544</f>
        <v>1200.9876300000001</v>
      </c>
      <c r="I2146" s="98">
        <f>I723+I1544</f>
        <v>100</v>
      </c>
      <c r="J2146" s="98">
        <f t="shared" ref="J2146" si="502">J1544</f>
        <v>2726.8177900000001</v>
      </c>
      <c r="K2146" s="50"/>
      <c r="L2146" s="50"/>
      <c r="M2146" s="50"/>
      <c r="N2146" s="50"/>
      <c r="O2146" s="50"/>
      <c r="P2146" s="50"/>
    </row>
    <row r="2147" spans="1:16" s="11" customFormat="1" ht="15.75" x14ac:dyDescent="0.25">
      <c r="A2147" s="178"/>
      <c r="B2147" s="179"/>
      <c r="C2147" s="133"/>
      <c r="D2147" s="108" t="s">
        <v>7</v>
      </c>
      <c r="E2147" s="98">
        <f t="shared" ref="E2147:J2147" si="503">E1545</f>
        <v>0</v>
      </c>
      <c r="F2147" s="98">
        <f t="shared" si="503"/>
        <v>0</v>
      </c>
      <c r="G2147" s="98">
        <f t="shared" si="503"/>
        <v>0</v>
      </c>
      <c r="H2147" s="98">
        <f t="shared" si="503"/>
        <v>0</v>
      </c>
      <c r="I2147" s="98">
        <f t="shared" si="503"/>
        <v>0</v>
      </c>
      <c r="J2147" s="98">
        <f t="shared" si="503"/>
        <v>0</v>
      </c>
      <c r="K2147" s="50"/>
      <c r="L2147" s="50"/>
      <c r="M2147" s="50"/>
      <c r="N2147" s="50"/>
      <c r="O2147" s="50"/>
      <c r="P2147" s="50"/>
    </row>
    <row r="2148" spans="1:16" s="11" customFormat="1" ht="15.75" x14ac:dyDescent="0.25">
      <c r="A2148" s="178"/>
      <c r="B2148" s="179"/>
      <c r="C2148" s="133"/>
      <c r="D2148" s="108" t="s">
        <v>8</v>
      </c>
      <c r="E2148" s="98">
        <f t="shared" ref="E2148:J2148" si="504">E1546</f>
        <v>0</v>
      </c>
      <c r="F2148" s="98">
        <f t="shared" si="504"/>
        <v>0</v>
      </c>
      <c r="G2148" s="98">
        <f t="shared" si="504"/>
        <v>0</v>
      </c>
      <c r="H2148" s="98">
        <f t="shared" si="504"/>
        <v>0</v>
      </c>
      <c r="I2148" s="98">
        <f t="shared" si="504"/>
        <v>0</v>
      </c>
      <c r="J2148" s="98">
        <f t="shared" si="504"/>
        <v>0</v>
      </c>
      <c r="K2148" s="50"/>
      <c r="L2148" s="50"/>
      <c r="M2148" s="50"/>
      <c r="N2148" s="50"/>
      <c r="O2148" s="50"/>
      <c r="P2148" s="50"/>
    </row>
    <row r="2149" spans="1:16" s="11" customFormat="1" ht="15.75" x14ac:dyDescent="0.25">
      <c r="A2149" s="178"/>
      <c r="B2149" s="179"/>
      <c r="C2149" s="134"/>
      <c r="D2149" s="108" t="s">
        <v>9</v>
      </c>
      <c r="E2149" s="98">
        <f t="shared" ref="E2149:J2149" si="505">E1547</f>
        <v>0</v>
      </c>
      <c r="F2149" s="98">
        <f t="shared" si="505"/>
        <v>0</v>
      </c>
      <c r="G2149" s="98">
        <f t="shared" si="505"/>
        <v>0</v>
      </c>
      <c r="H2149" s="98">
        <f t="shared" si="505"/>
        <v>0</v>
      </c>
      <c r="I2149" s="98">
        <f t="shared" si="505"/>
        <v>0</v>
      </c>
      <c r="J2149" s="98">
        <f t="shared" si="505"/>
        <v>0</v>
      </c>
      <c r="K2149" s="50"/>
      <c r="L2149" s="50"/>
      <c r="M2149" s="50"/>
      <c r="N2149" s="50"/>
      <c r="O2149" s="50"/>
      <c r="P2149" s="50"/>
    </row>
    <row r="2150" spans="1:16" s="11" customFormat="1" ht="15.75" customHeight="1" x14ac:dyDescent="0.25">
      <c r="A2150" s="178"/>
      <c r="B2150" s="179"/>
      <c r="C2150" s="132" t="s">
        <v>295</v>
      </c>
      <c r="D2150" s="108" t="s">
        <v>6</v>
      </c>
      <c r="E2150" s="98">
        <f t="shared" ref="E2150" si="506">SUM(E2151:E2154)</f>
        <v>0</v>
      </c>
      <c r="F2150" s="98">
        <f t="shared" ref="F2150" si="507">SUM(F2151:F2154)</f>
        <v>1203.4475199999999</v>
      </c>
      <c r="G2150" s="98">
        <f t="shared" ref="G2150" si="508">SUM(G2151:G2154)</f>
        <v>1860.8773000000001</v>
      </c>
      <c r="H2150" s="98">
        <f t="shared" ref="H2150" si="509">SUM(H2151:H2154)</f>
        <v>1860.8773000000001</v>
      </c>
      <c r="I2150" s="98">
        <f t="shared" ref="I2150" si="510">SUM(I2151:I2154)</f>
        <v>5</v>
      </c>
      <c r="J2150" s="98">
        <f t="shared" ref="J2150" si="511">J1548</f>
        <v>4890.2021199999999</v>
      </c>
      <c r="K2150" s="50"/>
      <c r="L2150" s="50"/>
      <c r="M2150" s="50"/>
      <c r="N2150" s="50"/>
      <c r="O2150" s="50"/>
      <c r="P2150" s="50"/>
    </row>
    <row r="2151" spans="1:16" s="11" customFormat="1" ht="15.75" x14ac:dyDescent="0.25">
      <c r="A2151" s="178"/>
      <c r="B2151" s="179"/>
      <c r="C2151" s="133"/>
      <c r="D2151" s="108" t="s">
        <v>180</v>
      </c>
      <c r="E2151" s="98">
        <f>E728+E1549</f>
        <v>0</v>
      </c>
      <c r="F2151" s="98">
        <f>F728+F1549</f>
        <v>1203.4475199999999</v>
      </c>
      <c r="G2151" s="98">
        <f>G728+G1549</f>
        <v>1860.8773000000001</v>
      </c>
      <c r="H2151" s="98">
        <f>H728+H1549</f>
        <v>1860.8773000000001</v>
      </c>
      <c r="I2151" s="98">
        <f>I728+I1549</f>
        <v>5</v>
      </c>
      <c r="J2151" s="98">
        <f t="shared" ref="J2151" si="512">J1549</f>
        <v>4890.2021199999999</v>
      </c>
      <c r="K2151" s="50"/>
      <c r="L2151" s="50"/>
      <c r="M2151" s="50"/>
      <c r="N2151" s="50"/>
      <c r="O2151" s="50"/>
      <c r="P2151" s="50"/>
    </row>
    <row r="2152" spans="1:16" s="11" customFormat="1" ht="15.75" x14ac:dyDescent="0.25">
      <c r="A2152" s="178"/>
      <c r="B2152" s="179"/>
      <c r="C2152" s="133"/>
      <c r="D2152" s="108" t="s">
        <v>7</v>
      </c>
      <c r="E2152" s="98">
        <f t="shared" ref="E2152:J2152" si="513">E1550</f>
        <v>0</v>
      </c>
      <c r="F2152" s="98">
        <f t="shared" si="513"/>
        <v>0</v>
      </c>
      <c r="G2152" s="98">
        <f t="shared" si="513"/>
        <v>0</v>
      </c>
      <c r="H2152" s="98">
        <f t="shared" si="513"/>
        <v>0</v>
      </c>
      <c r="I2152" s="98">
        <f t="shared" si="513"/>
        <v>0</v>
      </c>
      <c r="J2152" s="98">
        <f t="shared" si="513"/>
        <v>0</v>
      </c>
      <c r="K2152" s="50"/>
      <c r="L2152" s="50"/>
      <c r="M2152" s="50"/>
      <c r="N2152" s="50"/>
      <c r="O2152" s="50"/>
      <c r="P2152" s="50"/>
    </row>
    <row r="2153" spans="1:16" s="11" customFormat="1" ht="15.75" x14ac:dyDescent="0.25">
      <c r="A2153" s="178"/>
      <c r="B2153" s="179"/>
      <c r="C2153" s="133"/>
      <c r="D2153" s="108" t="s">
        <v>8</v>
      </c>
      <c r="E2153" s="98">
        <f t="shared" ref="E2153:J2153" si="514">E1551</f>
        <v>0</v>
      </c>
      <c r="F2153" s="98">
        <f t="shared" si="514"/>
        <v>0</v>
      </c>
      <c r="G2153" s="98">
        <f t="shared" si="514"/>
        <v>0</v>
      </c>
      <c r="H2153" s="98">
        <f t="shared" si="514"/>
        <v>0</v>
      </c>
      <c r="I2153" s="98">
        <f t="shared" si="514"/>
        <v>0</v>
      </c>
      <c r="J2153" s="98">
        <f t="shared" si="514"/>
        <v>0</v>
      </c>
      <c r="K2153" s="50"/>
      <c r="L2153" s="50"/>
      <c r="M2153" s="50"/>
      <c r="N2153" s="50"/>
      <c r="O2153" s="50"/>
      <c r="P2153" s="50"/>
    </row>
    <row r="2154" spans="1:16" s="11" customFormat="1" ht="15.75" x14ac:dyDescent="0.25">
      <c r="A2154" s="178"/>
      <c r="B2154" s="179"/>
      <c r="C2154" s="134"/>
      <c r="D2154" s="108" t="s">
        <v>9</v>
      </c>
      <c r="E2154" s="98">
        <f t="shared" ref="E2154:J2154" si="515">E1552</f>
        <v>0</v>
      </c>
      <c r="F2154" s="98">
        <f t="shared" si="515"/>
        <v>0</v>
      </c>
      <c r="G2154" s="98">
        <f t="shared" si="515"/>
        <v>0</v>
      </c>
      <c r="H2154" s="98">
        <f t="shared" si="515"/>
        <v>0</v>
      </c>
      <c r="I2154" s="98">
        <f t="shared" si="515"/>
        <v>0</v>
      </c>
      <c r="J2154" s="98">
        <f t="shared" si="515"/>
        <v>0</v>
      </c>
      <c r="K2154" s="50"/>
      <c r="L2154" s="50"/>
      <c r="M2154" s="50"/>
      <c r="N2154" s="50"/>
      <c r="O2154" s="50"/>
      <c r="P2154" s="50"/>
    </row>
    <row r="2155" spans="1:16" s="11" customFormat="1" ht="15.75" customHeight="1" x14ac:dyDescent="0.25">
      <c r="A2155" s="178"/>
      <c r="B2155" s="179"/>
      <c r="C2155" s="132" t="s">
        <v>296</v>
      </c>
      <c r="D2155" s="108" t="s">
        <v>6</v>
      </c>
      <c r="E2155" s="98">
        <f t="shared" ref="E2155" si="516">SUM(E2156:E2159)</f>
        <v>0</v>
      </c>
      <c r="F2155" s="98">
        <f t="shared" ref="F2155" si="517">SUM(F2156:F2159)</f>
        <v>1261.16085</v>
      </c>
      <c r="G2155" s="98">
        <f t="shared" ref="G2155" si="518">SUM(G2156:G2159)</f>
        <v>1367.48206</v>
      </c>
      <c r="H2155" s="98">
        <f t="shared" ref="H2155" si="519">SUM(H2156:H2159)</f>
        <v>1367.48206</v>
      </c>
      <c r="I2155" s="98">
        <f t="shared" ref="I2155" si="520">SUM(I2156:I2159)</f>
        <v>55</v>
      </c>
      <c r="J2155" s="98">
        <f t="shared" ref="J2155" si="521">J1553</f>
        <v>3831.1249699999998</v>
      </c>
      <c r="K2155" s="50"/>
      <c r="L2155" s="50"/>
      <c r="M2155" s="50"/>
      <c r="N2155" s="50"/>
      <c r="O2155" s="50"/>
      <c r="P2155" s="50"/>
    </row>
    <row r="2156" spans="1:16" s="11" customFormat="1" ht="15.75" x14ac:dyDescent="0.25">
      <c r="A2156" s="178"/>
      <c r="B2156" s="179"/>
      <c r="C2156" s="133"/>
      <c r="D2156" s="108" t="s">
        <v>180</v>
      </c>
      <c r="E2156" s="98">
        <f>E733+E1554</f>
        <v>0</v>
      </c>
      <c r="F2156" s="98">
        <f>F733+F1554</f>
        <v>1261.16085</v>
      </c>
      <c r="G2156" s="98">
        <f>G733+G1554</f>
        <v>1367.48206</v>
      </c>
      <c r="H2156" s="98">
        <f>H733+H1554</f>
        <v>1367.48206</v>
      </c>
      <c r="I2156" s="98">
        <f>I733+I1554</f>
        <v>55</v>
      </c>
      <c r="J2156" s="98">
        <f t="shared" ref="J2156" si="522">J1554</f>
        <v>3831.1249699999998</v>
      </c>
      <c r="K2156" s="50"/>
      <c r="L2156" s="50"/>
      <c r="M2156" s="50"/>
      <c r="N2156" s="50"/>
      <c r="O2156" s="50"/>
      <c r="P2156" s="50"/>
    </row>
    <row r="2157" spans="1:16" s="11" customFormat="1" ht="15.75" x14ac:dyDescent="0.25">
      <c r="A2157" s="178"/>
      <c r="B2157" s="179"/>
      <c r="C2157" s="133"/>
      <c r="D2157" s="108" t="s">
        <v>7</v>
      </c>
      <c r="E2157" s="98">
        <f t="shared" ref="E2157:J2157" si="523">E1555</f>
        <v>0</v>
      </c>
      <c r="F2157" s="98">
        <f t="shared" si="523"/>
        <v>0</v>
      </c>
      <c r="G2157" s="98">
        <f t="shared" si="523"/>
        <v>0</v>
      </c>
      <c r="H2157" s="98">
        <f t="shared" si="523"/>
        <v>0</v>
      </c>
      <c r="I2157" s="98">
        <f t="shared" si="523"/>
        <v>0</v>
      </c>
      <c r="J2157" s="98">
        <f t="shared" si="523"/>
        <v>0</v>
      </c>
      <c r="K2157" s="50"/>
      <c r="L2157" s="50"/>
      <c r="M2157" s="50"/>
      <c r="N2157" s="50"/>
      <c r="O2157" s="50"/>
      <c r="P2157" s="50"/>
    </row>
    <row r="2158" spans="1:16" s="11" customFormat="1" ht="15.75" x14ac:dyDescent="0.25">
      <c r="A2158" s="178"/>
      <c r="B2158" s="179"/>
      <c r="C2158" s="133"/>
      <c r="D2158" s="108" t="s">
        <v>8</v>
      </c>
      <c r="E2158" s="98">
        <f t="shared" ref="E2158:J2158" si="524">E1556</f>
        <v>0</v>
      </c>
      <c r="F2158" s="98">
        <f t="shared" si="524"/>
        <v>0</v>
      </c>
      <c r="G2158" s="98">
        <f t="shared" si="524"/>
        <v>0</v>
      </c>
      <c r="H2158" s="98">
        <f t="shared" si="524"/>
        <v>0</v>
      </c>
      <c r="I2158" s="98">
        <f t="shared" si="524"/>
        <v>0</v>
      </c>
      <c r="J2158" s="98">
        <f t="shared" si="524"/>
        <v>0</v>
      </c>
      <c r="K2158" s="50"/>
      <c r="L2158" s="50"/>
      <c r="M2158" s="50"/>
      <c r="N2158" s="50"/>
      <c r="O2158" s="50"/>
      <c r="P2158" s="50"/>
    </row>
    <row r="2159" spans="1:16" s="11" customFormat="1" ht="15.75" x14ac:dyDescent="0.25">
      <c r="A2159" s="178"/>
      <c r="B2159" s="179"/>
      <c r="C2159" s="134"/>
      <c r="D2159" s="108" t="s">
        <v>9</v>
      </c>
      <c r="E2159" s="98">
        <f t="shared" ref="E2159:J2159" si="525">E1557</f>
        <v>0</v>
      </c>
      <c r="F2159" s="98">
        <f t="shared" si="525"/>
        <v>0</v>
      </c>
      <c r="G2159" s="98">
        <f t="shared" si="525"/>
        <v>0</v>
      </c>
      <c r="H2159" s="98">
        <f t="shared" si="525"/>
        <v>0</v>
      </c>
      <c r="I2159" s="98">
        <f t="shared" si="525"/>
        <v>0</v>
      </c>
      <c r="J2159" s="98">
        <f t="shared" si="525"/>
        <v>0</v>
      </c>
      <c r="K2159" s="50"/>
      <c r="L2159" s="50"/>
      <c r="M2159" s="50"/>
      <c r="N2159" s="50"/>
      <c r="O2159" s="50"/>
      <c r="P2159" s="50"/>
    </row>
    <row r="2160" spans="1:16" s="11" customFormat="1" ht="15.75" customHeight="1" x14ac:dyDescent="0.25">
      <c r="A2160" s="178"/>
      <c r="B2160" s="179"/>
      <c r="C2160" s="132" t="s">
        <v>297</v>
      </c>
      <c r="D2160" s="108" t="s">
        <v>6</v>
      </c>
      <c r="E2160" s="98">
        <f t="shared" ref="E2160" si="526">SUM(E2161:E2164)</f>
        <v>0</v>
      </c>
      <c r="F2160" s="98">
        <f t="shared" ref="F2160" si="527">SUM(F2161:F2164)</f>
        <v>911.60454000000004</v>
      </c>
      <c r="G2160" s="98">
        <f t="shared" ref="G2160" si="528">SUM(G2161:G2164)</f>
        <v>969.0598</v>
      </c>
      <c r="H2160" s="98">
        <f t="shared" ref="H2160" si="529">SUM(H2161:H2164)</f>
        <v>969.0598</v>
      </c>
      <c r="I2160" s="98">
        <f t="shared" ref="I2160" si="530">SUM(I2161:I2164)</f>
        <v>30</v>
      </c>
      <c r="J2160" s="98">
        <f t="shared" ref="J2160" si="531">J1558</f>
        <v>2759.7241400000003</v>
      </c>
      <c r="K2160" s="50"/>
      <c r="L2160" s="50"/>
      <c r="M2160" s="50"/>
      <c r="N2160" s="50"/>
      <c r="O2160" s="50"/>
      <c r="P2160" s="50"/>
    </row>
    <row r="2161" spans="1:16" s="11" customFormat="1" ht="15.75" x14ac:dyDescent="0.25">
      <c r="A2161" s="178"/>
      <c r="B2161" s="179"/>
      <c r="C2161" s="133"/>
      <c r="D2161" s="108" t="s">
        <v>180</v>
      </c>
      <c r="E2161" s="98">
        <f>E738+E1559</f>
        <v>0</v>
      </c>
      <c r="F2161" s="98">
        <f>F738+F1559</f>
        <v>911.60454000000004</v>
      </c>
      <c r="G2161" s="98">
        <f>G738+G1559</f>
        <v>969.0598</v>
      </c>
      <c r="H2161" s="98">
        <f>H738+H1559</f>
        <v>969.0598</v>
      </c>
      <c r="I2161" s="98">
        <f>I738+I1559</f>
        <v>30</v>
      </c>
      <c r="J2161" s="98">
        <f t="shared" ref="J2161" si="532">J1559</f>
        <v>2759.7241400000003</v>
      </c>
      <c r="K2161" s="50"/>
      <c r="L2161" s="50"/>
      <c r="M2161" s="50"/>
      <c r="N2161" s="50"/>
      <c r="O2161" s="50"/>
      <c r="P2161" s="50"/>
    </row>
    <row r="2162" spans="1:16" s="11" customFormat="1" ht="15.75" x14ac:dyDescent="0.25">
      <c r="A2162" s="178"/>
      <c r="B2162" s="179"/>
      <c r="C2162" s="133"/>
      <c r="D2162" s="108" t="s">
        <v>7</v>
      </c>
      <c r="E2162" s="98">
        <f t="shared" ref="E2162:J2162" si="533">E1560</f>
        <v>0</v>
      </c>
      <c r="F2162" s="98">
        <f t="shared" si="533"/>
        <v>0</v>
      </c>
      <c r="G2162" s="98">
        <f t="shared" si="533"/>
        <v>0</v>
      </c>
      <c r="H2162" s="98">
        <f t="shared" si="533"/>
        <v>0</v>
      </c>
      <c r="I2162" s="98">
        <f t="shared" si="533"/>
        <v>0</v>
      </c>
      <c r="J2162" s="98">
        <f t="shared" si="533"/>
        <v>0</v>
      </c>
      <c r="K2162" s="50"/>
      <c r="L2162" s="50"/>
      <c r="M2162" s="50"/>
      <c r="N2162" s="50"/>
      <c r="O2162" s="50"/>
      <c r="P2162" s="50"/>
    </row>
    <row r="2163" spans="1:16" s="11" customFormat="1" ht="15.75" x14ac:dyDescent="0.25">
      <c r="A2163" s="178"/>
      <c r="B2163" s="179"/>
      <c r="C2163" s="133"/>
      <c r="D2163" s="108" t="s">
        <v>8</v>
      </c>
      <c r="E2163" s="98">
        <f t="shared" ref="E2163:J2163" si="534">E1561</f>
        <v>0</v>
      </c>
      <c r="F2163" s="98">
        <f t="shared" si="534"/>
        <v>0</v>
      </c>
      <c r="G2163" s="98">
        <f t="shared" si="534"/>
        <v>0</v>
      </c>
      <c r="H2163" s="98">
        <f t="shared" si="534"/>
        <v>0</v>
      </c>
      <c r="I2163" s="98">
        <f t="shared" si="534"/>
        <v>0</v>
      </c>
      <c r="J2163" s="98">
        <f t="shared" si="534"/>
        <v>0</v>
      </c>
      <c r="K2163" s="50"/>
      <c r="L2163" s="50"/>
      <c r="M2163" s="50"/>
      <c r="N2163" s="50"/>
      <c r="O2163" s="50"/>
      <c r="P2163" s="50"/>
    </row>
    <row r="2164" spans="1:16" s="11" customFormat="1" ht="15.75" x14ac:dyDescent="0.25">
      <c r="A2164" s="178"/>
      <c r="B2164" s="179"/>
      <c r="C2164" s="134"/>
      <c r="D2164" s="108" t="s">
        <v>9</v>
      </c>
      <c r="E2164" s="98">
        <f t="shared" ref="E2164:J2164" si="535">E1562</f>
        <v>0</v>
      </c>
      <c r="F2164" s="98">
        <f t="shared" si="535"/>
        <v>0</v>
      </c>
      <c r="G2164" s="98">
        <f t="shared" si="535"/>
        <v>0</v>
      </c>
      <c r="H2164" s="98">
        <f t="shared" si="535"/>
        <v>0</v>
      </c>
      <c r="I2164" s="98">
        <f t="shared" si="535"/>
        <v>0</v>
      </c>
      <c r="J2164" s="98">
        <f t="shared" si="535"/>
        <v>0</v>
      </c>
      <c r="K2164" s="50"/>
      <c r="L2164" s="50"/>
      <c r="M2164" s="50"/>
      <c r="N2164" s="50"/>
      <c r="O2164" s="50"/>
      <c r="P2164" s="50"/>
    </row>
    <row r="2165" spans="1:16" s="11" customFormat="1" ht="15.75" customHeight="1" x14ac:dyDescent="0.25">
      <c r="A2165" s="178"/>
      <c r="B2165" s="179"/>
      <c r="C2165" s="132" t="s">
        <v>298</v>
      </c>
      <c r="D2165" s="108" t="s">
        <v>6</v>
      </c>
      <c r="E2165" s="98">
        <f>SUM(E2166:E2169)</f>
        <v>0</v>
      </c>
      <c r="F2165" s="98">
        <f t="shared" ref="F2165:I2165" si="536">SUM(F2166:F2169)</f>
        <v>6338.3028100000001</v>
      </c>
      <c r="G2165" s="98">
        <f t="shared" si="536"/>
        <v>3587.0749000000001</v>
      </c>
      <c r="H2165" s="98">
        <f t="shared" si="536"/>
        <v>3587.0749000000001</v>
      </c>
      <c r="I2165" s="98">
        <f t="shared" si="536"/>
        <v>200</v>
      </c>
      <c r="J2165" s="98">
        <f t="shared" ref="J2165" si="537">J1563</f>
        <v>12912.45261</v>
      </c>
      <c r="K2165" s="50"/>
      <c r="L2165" s="50"/>
      <c r="M2165" s="50"/>
      <c r="N2165" s="50"/>
      <c r="O2165" s="50"/>
      <c r="P2165" s="50"/>
    </row>
    <row r="2166" spans="1:16" s="11" customFormat="1" ht="15.75" x14ac:dyDescent="0.25">
      <c r="A2166" s="178"/>
      <c r="B2166" s="179"/>
      <c r="C2166" s="133"/>
      <c r="D2166" s="108" t="s">
        <v>180</v>
      </c>
      <c r="E2166" s="98">
        <f>E743+E1564</f>
        <v>0</v>
      </c>
      <c r="F2166" s="98">
        <f>F743+F1564</f>
        <v>3768.4309600000001</v>
      </c>
      <c r="G2166" s="98">
        <f>G743+G1564</f>
        <v>3587.0749000000001</v>
      </c>
      <c r="H2166" s="98">
        <f>H743+H1564</f>
        <v>3587.0749000000001</v>
      </c>
      <c r="I2166" s="98">
        <f>I743+I1564</f>
        <v>200</v>
      </c>
      <c r="J2166" s="98">
        <f t="shared" ref="J2166" si="538">J1564</f>
        <v>10342.580760000001</v>
      </c>
      <c r="K2166" s="50"/>
      <c r="L2166" s="50"/>
      <c r="M2166" s="50"/>
      <c r="N2166" s="50"/>
      <c r="O2166" s="50"/>
      <c r="P2166" s="50"/>
    </row>
    <row r="2167" spans="1:16" s="11" customFormat="1" ht="15.75" x14ac:dyDescent="0.25">
      <c r="A2167" s="178"/>
      <c r="B2167" s="179"/>
      <c r="C2167" s="133"/>
      <c r="D2167" s="108" t="s">
        <v>7</v>
      </c>
      <c r="E2167" s="98">
        <f t="shared" ref="E2167:J2167" si="539">E1565</f>
        <v>0</v>
      </c>
      <c r="F2167" s="98">
        <f t="shared" si="539"/>
        <v>0</v>
      </c>
      <c r="G2167" s="98">
        <f t="shared" si="539"/>
        <v>0</v>
      </c>
      <c r="H2167" s="98">
        <f t="shared" si="539"/>
        <v>0</v>
      </c>
      <c r="I2167" s="98">
        <f t="shared" si="539"/>
        <v>0</v>
      </c>
      <c r="J2167" s="98">
        <f t="shared" si="539"/>
        <v>0</v>
      </c>
      <c r="K2167" s="50"/>
      <c r="L2167" s="50"/>
      <c r="M2167" s="50"/>
      <c r="N2167" s="50"/>
      <c r="O2167" s="50"/>
      <c r="P2167" s="50"/>
    </row>
    <row r="2168" spans="1:16" s="11" customFormat="1" ht="15.75" x14ac:dyDescent="0.25">
      <c r="A2168" s="178"/>
      <c r="B2168" s="179"/>
      <c r="C2168" s="133"/>
      <c r="D2168" s="108" t="s">
        <v>8</v>
      </c>
      <c r="E2168" s="98">
        <f t="shared" ref="E2168:J2168" si="540">E1566</f>
        <v>0</v>
      </c>
      <c r="F2168" s="98">
        <f t="shared" si="540"/>
        <v>2569.87185</v>
      </c>
      <c r="G2168" s="98">
        <f t="shared" si="540"/>
        <v>0</v>
      </c>
      <c r="H2168" s="98">
        <f t="shared" si="540"/>
        <v>0</v>
      </c>
      <c r="I2168" s="98">
        <f t="shared" si="540"/>
        <v>0</v>
      </c>
      <c r="J2168" s="98">
        <f t="shared" si="540"/>
        <v>2569.87185</v>
      </c>
      <c r="K2168" s="50"/>
      <c r="L2168" s="50"/>
      <c r="M2168" s="50"/>
      <c r="N2168" s="50"/>
      <c r="O2168" s="50"/>
      <c r="P2168" s="50"/>
    </row>
    <row r="2169" spans="1:16" s="11" customFormat="1" ht="15.75" x14ac:dyDescent="0.25">
      <c r="A2169" s="178"/>
      <c r="B2169" s="179"/>
      <c r="C2169" s="134"/>
      <c r="D2169" s="108" t="s">
        <v>9</v>
      </c>
      <c r="E2169" s="98">
        <f t="shared" ref="E2169:J2169" si="541">E1567</f>
        <v>0</v>
      </c>
      <c r="F2169" s="98">
        <f t="shared" si="541"/>
        <v>0</v>
      </c>
      <c r="G2169" s="98">
        <f t="shared" si="541"/>
        <v>0</v>
      </c>
      <c r="H2169" s="98">
        <f t="shared" si="541"/>
        <v>0</v>
      </c>
      <c r="I2169" s="98">
        <f t="shared" si="541"/>
        <v>0</v>
      </c>
      <c r="J2169" s="98">
        <f t="shared" si="541"/>
        <v>0</v>
      </c>
      <c r="K2169" s="50"/>
      <c r="L2169" s="50"/>
      <c r="M2169" s="50"/>
      <c r="N2169" s="50"/>
      <c r="O2169" s="50"/>
      <c r="P2169" s="50"/>
    </row>
    <row r="2170" spans="1:16" s="11" customFormat="1" ht="15.75" customHeight="1" x14ac:dyDescent="0.25">
      <c r="A2170" s="178"/>
      <c r="B2170" s="179"/>
      <c r="C2170" s="132" t="s">
        <v>299</v>
      </c>
      <c r="D2170" s="108" t="s">
        <v>6</v>
      </c>
      <c r="E2170" s="98">
        <f>SUM(E2171:E2174)</f>
        <v>0</v>
      </c>
      <c r="F2170" s="98">
        <f>SUM(F2171:F2174)</f>
        <v>752.48217</v>
      </c>
      <c r="G2170" s="98">
        <f t="shared" ref="G2170:I2170" si="542">SUM(G2171:G2174)</f>
        <v>1361.56188</v>
      </c>
      <c r="H2170" s="98">
        <f t="shared" si="542"/>
        <v>1361.56188</v>
      </c>
      <c r="I2170" s="98">
        <f t="shared" si="542"/>
        <v>28</v>
      </c>
      <c r="J2170" s="98">
        <f t="shared" ref="J2170" si="543">J1568</f>
        <v>3391.6059299999997</v>
      </c>
      <c r="K2170" s="50"/>
      <c r="L2170" s="50"/>
      <c r="M2170" s="50"/>
      <c r="N2170" s="50"/>
      <c r="O2170" s="50"/>
      <c r="P2170" s="50"/>
    </row>
    <row r="2171" spans="1:16" s="11" customFormat="1" ht="15.75" x14ac:dyDescent="0.25">
      <c r="A2171" s="178"/>
      <c r="B2171" s="179"/>
      <c r="C2171" s="133"/>
      <c r="D2171" s="108" t="s">
        <v>180</v>
      </c>
      <c r="E2171" s="98">
        <f>E748+E1569</f>
        <v>0</v>
      </c>
      <c r="F2171" s="98">
        <f>F748+F1569</f>
        <v>752.48217</v>
      </c>
      <c r="G2171" s="98">
        <f>G748+G1569</f>
        <v>1361.56188</v>
      </c>
      <c r="H2171" s="98">
        <f>H748+H1569</f>
        <v>1361.56188</v>
      </c>
      <c r="I2171" s="98">
        <f>I748+I1569</f>
        <v>28</v>
      </c>
      <c r="J2171" s="98">
        <f t="shared" ref="J2171" si="544">J1569</f>
        <v>3391.6059299999997</v>
      </c>
      <c r="K2171" s="50"/>
      <c r="L2171" s="50"/>
      <c r="M2171" s="50"/>
      <c r="N2171" s="50"/>
      <c r="O2171" s="50"/>
      <c r="P2171" s="50"/>
    </row>
    <row r="2172" spans="1:16" s="11" customFormat="1" ht="15.75" x14ac:dyDescent="0.25">
      <c r="A2172" s="178"/>
      <c r="B2172" s="179"/>
      <c r="C2172" s="133"/>
      <c r="D2172" s="108" t="s">
        <v>7</v>
      </c>
      <c r="E2172" s="98">
        <f t="shared" ref="E2172:J2172" si="545">E1570</f>
        <v>0</v>
      </c>
      <c r="F2172" s="98">
        <f t="shared" si="545"/>
        <v>0</v>
      </c>
      <c r="G2172" s="98">
        <f t="shared" si="545"/>
        <v>0</v>
      </c>
      <c r="H2172" s="98">
        <f t="shared" si="545"/>
        <v>0</v>
      </c>
      <c r="I2172" s="98">
        <f t="shared" si="545"/>
        <v>0</v>
      </c>
      <c r="J2172" s="98">
        <f t="shared" si="545"/>
        <v>0</v>
      </c>
      <c r="K2172" s="50"/>
      <c r="L2172" s="50"/>
      <c r="M2172" s="50"/>
      <c r="N2172" s="50"/>
      <c r="O2172" s="50"/>
      <c r="P2172" s="50"/>
    </row>
    <row r="2173" spans="1:16" s="11" customFormat="1" ht="15.75" x14ac:dyDescent="0.25">
      <c r="A2173" s="178"/>
      <c r="B2173" s="179"/>
      <c r="C2173" s="133"/>
      <c r="D2173" s="108" t="s">
        <v>8</v>
      </c>
      <c r="E2173" s="98">
        <f t="shared" ref="E2173:J2173" si="546">E1571</f>
        <v>0</v>
      </c>
      <c r="F2173" s="98">
        <f t="shared" si="546"/>
        <v>0</v>
      </c>
      <c r="G2173" s="98">
        <f t="shared" si="546"/>
        <v>0</v>
      </c>
      <c r="H2173" s="98">
        <f t="shared" si="546"/>
        <v>0</v>
      </c>
      <c r="I2173" s="98">
        <f t="shared" si="546"/>
        <v>0</v>
      </c>
      <c r="J2173" s="98">
        <f t="shared" si="546"/>
        <v>0</v>
      </c>
      <c r="K2173" s="50"/>
      <c r="L2173" s="50"/>
      <c r="M2173" s="50"/>
      <c r="N2173" s="50"/>
      <c r="O2173" s="50"/>
      <c r="P2173" s="50"/>
    </row>
    <row r="2174" spans="1:16" s="11" customFormat="1" ht="15.75" x14ac:dyDescent="0.25">
      <c r="A2174" s="178"/>
      <c r="B2174" s="179"/>
      <c r="C2174" s="134"/>
      <c r="D2174" s="108" t="s">
        <v>9</v>
      </c>
      <c r="E2174" s="98">
        <f t="shared" ref="E2174:J2174" si="547">E1572</f>
        <v>0</v>
      </c>
      <c r="F2174" s="98">
        <f t="shared" si="547"/>
        <v>0</v>
      </c>
      <c r="G2174" s="98">
        <f t="shared" si="547"/>
        <v>0</v>
      </c>
      <c r="H2174" s="98">
        <f t="shared" si="547"/>
        <v>0</v>
      </c>
      <c r="I2174" s="98">
        <f t="shared" si="547"/>
        <v>0</v>
      </c>
      <c r="J2174" s="98">
        <f t="shared" si="547"/>
        <v>0</v>
      </c>
      <c r="K2174" s="50"/>
      <c r="L2174" s="50"/>
      <c r="M2174" s="50"/>
      <c r="N2174" s="50"/>
      <c r="O2174" s="50"/>
      <c r="P2174" s="50"/>
    </row>
    <row r="2175" spans="1:16" s="11" customFormat="1" ht="16.149999999999999" customHeight="1" x14ac:dyDescent="0.25">
      <c r="A2175" s="178"/>
      <c r="B2175" s="179"/>
      <c r="C2175" s="163" t="s">
        <v>51</v>
      </c>
      <c r="D2175" s="96" t="s">
        <v>6</v>
      </c>
      <c r="E2175" s="98">
        <f>SUM(E2176:E2179)</f>
        <v>175593.66806</v>
      </c>
      <c r="F2175" s="98">
        <f>SUM(F2176:F2179)</f>
        <v>810289.35193</v>
      </c>
      <c r="G2175" s="98">
        <f>SUM(G2176:G2179)</f>
        <v>119862.31601999998</v>
      </c>
      <c r="H2175" s="98">
        <f>SUM(H2176:H2179)</f>
        <v>116671.31601999998</v>
      </c>
      <c r="I2175" s="98">
        <f>SUM(I2176:I2179)</f>
        <v>15991.126</v>
      </c>
      <c r="J2175" s="97">
        <f>E2175+F2175+G2175+H2175+I2175</f>
        <v>1238407.7780299999</v>
      </c>
      <c r="K2175" s="50"/>
      <c r="L2175" s="83"/>
      <c r="M2175" s="50"/>
      <c r="N2175" s="50"/>
      <c r="O2175" s="50"/>
      <c r="P2175" s="50"/>
    </row>
    <row r="2176" spans="1:16" s="11" customFormat="1" ht="15.75" x14ac:dyDescent="0.25">
      <c r="A2176" s="178"/>
      <c r="B2176" s="179"/>
      <c r="C2176" s="160"/>
      <c r="D2176" s="96" t="s">
        <v>180</v>
      </c>
      <c r="E2176" s="97">
        <f>E2091+E2096+E2101+E2106+E2111+E2116+E2121+E2126+E2131+E2136+E2141+E2146+E2151+E2156+E2161+E2166+E2171</f>
        <v>67726.468059999999</v>
      </c>
      <c r="F2176" s="97">
        <f>F2091+F2096+F2101+F2106+F2111+F2116+F2121+F2126+F2131+F2136+F2141+F2146+F2151+F2156+F2161+F2166+F2171</f>
        <v>100022.40763</v>
      </c>
      <c r="G2176" s="97">
        <f t="shared" ref="G2176:I2176" si="548">G2091+G2096+G2101+G2106+G2111+G2116+G2121+G2126+G2131+G2136+G2141+G2146+G2151+G2156+G2161+G2166+G2171</f>
        <v>90451.116019999987</v>
      </c>
      <c r="H2176" s="97">
        <f t="shared" si="548"/>
        <v>87855.616019999987</v>
      </c>
      <c r="I2176" s="97">
        <f t="shared" si="548"/>
        <v>14154.425999999999</v>
      </c>
      <c r="J2176" s="97">
        <f>E2176+F2176+G2176+H2176+I2176</f>
        <v>360210.03372999997</v>
      </c>
      <c r="K2176" s="50"/>
      <c r="L2176" s="50"/>
      <c r="M2176" s="50"/>
      <c r="N2176" s="50"/>
      <c r="O2176" s="50"/>
      <c r="P2176" s="50"/>
    </row>
    <row r="2177" spans="1:16" s="11" customFormat="1" ht="15.75" x14ac:dyDescent="0.25">
      <c r="A2177" s="178"/>
      <c r="B2177" s="179"/>
      <c r="C2177" s="160"/>
      <c r="D2177" s="96" t="s">
        <v>7</v>
      </c>
      <c r="E2177" s="97">
        <f t="shared" ref="E2177:I2179" si="549">E2092+E2097+E2102+E2107+E2112+E2117+E2122+E2127+E2132+E2137</f>
        <v>0</v>
      </c>
      <c r="F2177" s="97">
        <f t="shared" ref="F2177:I2179" si="550">F2092+F2097+F2102+F2107+F2112+F2117+F2122+F2127+F2132+F2137+F2132+F2142+F2147+F2152+F2157+F2162+F2167+F2172</f>
        <v>0</v>
      </c>
      <c r="G2177" s="97">
        <f t="shared" si="550"/>
        <v>0</v>
      </c>
      <c r="H2177" s="97">
        <f t="shared" si="550"/>
        <v>0</v>
      </c>
      <c r="I2177" s="97">
        <f t="shared" si="550"/>
        <v>0</v>
      </c>
      <c r="J2177" s="97">
        <f>E2177+F2177+G2177+H2177+I2177</f>
        <v>0</v>
      </c>
      <c r="K2177" s="50"/>
      <c r="L2177" s="50"/>
      <c r="M2177" s="50"/>
      <c r="N2177" s="50"/>
      <c r="O2177" s="50"/>
      <c r="P2177" s="50"/>
    </row>
    <row r="2178" spans="1:16" s="11" customFormat="1" ht="15.75" x14ac:dyDescent="0.25">
      <c r="A2178" s="178"/>
      <c r="B2178" s="179"/>
      <c r="C2178" s="160"/>
      <c r="D2178" s="96" t="s">
        <v>8</v>
      </c>
      <c r="E2178" s="97">
        <f t="shared" si="549"/>
        <v>107867.2</v>
      </c>
      <c r="F2178" s="97">
        <f>F2093+F2098+F2103+F2108+F2113+F2118+F2123+F2128+F2133+F2138+F2168</f>
        <v>710266.94429999997</v>
      </c>
      <c r="G2178" s="97">
        <f t="shared" si="549"/>
        <v>29411.199999999997</v>
      </c>
      <c r="H2178" s="97">
        <f>H2093+H2098+H2103+H2108+H2113+H2118+H2123+H2128+H2133+H2138+H2143</f>
        <v>28815.699999999997</v>
      </c>
      <c r="I2178" s="97">
        <f t="shared" si="549"/>
        <v>1836.6999999999998</v>
      </c>
      <c r="J2178" s="97">
        <f>E2178+F2178+G2178+H2178+I2178</f>
        <v>878197.74429999979</v>
      </c>
      <c r="K2178" s="50"/>
      <c r="L2178" s="50"/>
      <c r="M2178" s="50"/>
      <c r="N2178" s="50"/>
      <c r="O2178" s="50"/>
      <c r="P2178" s="50"/>
    </row>
    <row r="2179" spans="1:16" s="11" customFormat="1" ht="15.75" x14ac:dyDescent="0.25">
      <c r="A2179" s="180"/>
      <c r="B2179" s="181"/>
      <c r="C2179" s="161"/>
      <c r="D2179" s="96" t="s">
        <v>9</v>
      </c>
      <c r="E2179" s="97">
        <f t="shared" si="549"/>
        <v>0</v>
      </c>
      <c r="F2179" s="97">
        <f t="shared" si="550"/>
        <v>0</v>
      </c>
      <c r="G2179" s="97">
        <f t="shared" ref="G2179:I2179" si="551">G2094+G2099+G2104+G2109+G2114+G2119+G2124+G2129+G2134+G2139+G2134+G2144+G2149+G2154+G2159+G2164+G2169+G2174</f>
        <v>0</v>
      </c>
      <c r="H2179" s="97">
        <f t="shared" si="551"/>
        <v>0</v>
      </c>
      <c r="I2179" s="97">
        <f t="shared" si="551"/>
        <v>0</v>
      </c>
      <c r="J2179" s="97">
        <f>E2179+F2179+G2179+H2179+I2179</f>
        <v>0</v>
      </c>
      <c r="K2179" s="50"/>
      <c r="L2179" s="50"/>
      <c r="M2179" s="50"/>
      <c r="N2179" s="50"/>
      <c r="O2179" s="50"/>
      <c r="P2179" s="50"/>
    </row>
    <row r="2180" spans="1:16" s="11" customFormat="1" ht="16.149999999999999" customHeight="1" x14ac:dyDescent="0.25">
      <c r="A2180" s="123"/>
      <c r="B2180" s="124"/>
      <c r="C2180" s="124"/>
      <c r="D2180" s="43"/>
      <c r="E2180" s="43"/>
      <c r="F2180" s="43"/>
      <c r="G2180" s="43"/>
      <c r="H2180" s="43"/>
      <c r="I2180" s="43"/>
      <c r="J2180" s="43"/>
      <c r="K2180" s="50"/>
      <c r="L2180" s="192"/>
      <c r="M2180" s="192"/>
      <c r="N2180" s="192"/>
      <c r="O2180" s="192"/>
      <c r="P2180" s="192"/>
    </row>
    <row r="2181" spans="1:16" s="11" customFormat="1" ht="16.5" x14ac:dyDescent="0.25">
      <c r="A2181" s="125" t="s">
        <v>154</v>
      </c>
      <c r="B2181" s="124"/>
      <c r="C2181" s="124"/>
      <c r="D2181" s="126"/>
      <c r="E2181" s="43"/>
      <c r="F2181" s="127"/>
      <c r="G2181" s="127"/>
      <c r="H2181" s="127"/>
      <c r="I2181" s="127"/>
      <c r="J2181" s="127"/>
      <c r="K2181" s="50"/>
      <c r="L2181" s="50"/>
      <c r="M2181" s="50"/>
      <c r="N2181" s="50"/>
      <c r="O2181" s="50"/>
      <c r="P2181" s="50"/>
    </row>
    <row r="2182" spans="1:16" s="11" customFormat="1" ht="16.5" x14ac:dyDescent="0.25">
      <c r="A2182" s="125" t="s">
        <v>286</v>
      </c>
      <c r="B2182" s="124"/>
      <c r="C2182" s="124"/>
      <c r="D2182" s="43"/>
      <c r="E2182" s="127"/>
      <c r="F2182" s="127"/>
      <c r="G2182" s="127"/>
      <c r="H2182" s="127"/>
      <c r="I2182" s="43"/>
      <c r="J2182" s="43"/>
      <c r="K2182" s="50"/>
      <c r="L2182" s="50"/>
      <c r="M2182" s="50"/>
      <c r="N2182" s="50"/>
      <c r="O2182" s="50"/>
      <c r="P2182" s="50"/>
    </row>
    <row r="2183" spans="1:16" s="11" customFormat="1" ht="15.75" x14ac:dyDescent="0.25">
      <c r="A2183" s="128" t="s">
        <v>155</v>
      </c>
      <c r="B2183" s="129"/>
      <c r="C2183" s="129"/>
      <c r="D2183" s="129"/>
      <c r="E2183" s="129"/>
      <c r="F2183" s="129"/>
      <c r="G2183" s="129"/>
      <c r="H2183" s="129"/>
      <c r="I2183" s="129"/>
      <c r="J2183" s="129"/>
      <c r="K2183" s="50"/>
      <c r="L2183" s="50"/>
      <c r="M2183" s="50"/>
      <c r="N2183" s="50"/>
      <c r="O2183" s="50"/>
      <c r="P2183" s="50"/>
    </row>
    <row r="2184" spans="1:16" s="11" customFormat="1" ht="15.75" x14ac:dyDescent="0.25">
      <c r="A2184" s="128" t="s">
        <v>156</v>
      </c>
      <c r="B2184" s="129"/>
      <c r="C2184" s="129"/>
      <c r="D2184" s="129"/>
      <c r="E2184" s="129"/>
      <c r="F2184" s="130"/>
      <c r="G2184" s="130"/>
      <c r="H2184" s="130"/>
      <c r="I2184" s="129"/>
      <c r="J2184" s="129"/>
      <c r="K2184" s="50"/>
      <c r="L2184" s="50"/>
      <c r="M2184" s="50"/>
      <c r="N2184" s="50"/>
      <c r="O2184" s="50"/>
      <c r="P2184" s="50"/>
    </row>
    <row r="2185" spans="1:16" s="11" customFormat="1" ht="16.149999999999999" customHeight="1" x14ac:dyDescent="0.25">
      <c r="A2185" s="177" t="s">
        <v>157</v>
      </c>
      <c r="B2185" s="177"/>
      <c r="C2185" s="177"/>
      <c r="D2185" s="177"/>
      <c r="E2185" s="177"/>
      <c r="F2185" s="177"/>
      <c r="G2185" s="177"/>
      <c r="H2185" s="177"/>
      <c r="I2185" s="177"/>
      <c r="J2185" s="177"/>
      <c r="K2185" s="50"/>
      <c r="L2185" s="50"/>
      <c r="M2185" s="50"/>
      <c r="N2185" s="50"/>
      <c r="O2185" s="50"/>
      <c r="P2185" s="50"/>
    </row>
    <row r="2186" spans="1:16" s="50" customFormat="1" x14ac:dyDescent="0.25">
      <c r="A2186" s="69"/>
      <c r="B2186" s="70"/>
      <c r="C2186" s="70"/>
      <c r="D2186" s="71"/>
      <c r="E2186" s="71"/>
      <c r="F2186" s="71"/>
      <c r="G2186" s="71"/>
      <c r="H2186" s="71"/>
      <c r="I2186" s="71"/>
      <c r="J2186" s="71"/>
    </row>
    <row r="2187" spans="1:16" s="50" customFormat="1" x14ac:dyDescent="0.25">
      <c r="A2187" s="72"/>
      <c r="B2187" s="73"/>
      <c r="C2187" s="73"/>
      <c r="D2187" s="74"/>
      <c r="E2187" s="74"/>
      <c r="F2187" s="75"/>
      <c r="G2187" s="76"/>
      <c r="H2187" s="76"/>
      <c r="I2187" s="74"/>
      <c r="J2187" s="74"/>
    </row>
    <row r="2188" spans="1:16" s="50" customFormat="1" x14ac:dyDescent="0.25">
      <c r="A2188" s="72"/>
      <c r="B2188" s="73"/>
      <c r="C2188" s="73"/>
      <c r="D2188" s="74"/>
      <c r="E2188" s="74"/>
      <c r="F2188" s="75"/>
      <c r="G2188" s="76"/>
      <c r="H2188" s="76"/>
      <c r="I2188" s="74"/>
      <c r="J2188" s="74"/>
    </row>
    <row r="2189" spans="1:16" s="50" customFormat="1" x14ac:dyDescent="0.25">
      <c r="A2189" s="72"/>
      <c r="B2189" s="73"/>
      <c r="C2189" s="73"/>
      <c r="D2189" s="74"/>
      <c r="E2189" s="76" t="e">
        <f>#REF!+#REF!+#REF!+#REF!+#REF!+#REF!</f>
        <v>#REF!</v>
      </c>
      <c r="F2189" s="75" t="e">
        <f>#REF!+#REF!+#REF!+#REF!+#REF!+#REF!</f>
        <v>#REF!</v>
      </c>
      <c r="G2189" s="76" t="e">
        <f>#REF!+#REF!+#REF!+#REF!+#REF!+#REF!</f>
        <v>#REF!</v>
      </c>
      <c r="H2189" s="76" t="e">
        <f>#REF!+#REF!+#REF!+#REF!+#REF!+#REF!</f>
        <v>#REF!</v>
      </c>
      <c r="I2189" s="76" t="e">
        <f>#REF!+#REF!+#REF!+#REF!+#REF!+#REF!</f>
        <v>#REF!</v>
      </c>
      <c r="J2189" s="76" t="e">
        <f>SUM(E2189:I2189)</f>
        <v>#REF!</v>
      </c>
    </row>
    <row r="2190" spans="1:16" s="55" customFormat="1" ht="18.75" x14ac:dyDescent="0.3">
      <c r="A2190" s="72"/>
      <c r="B2190" s="73"/>
      <c r="C2190" s="73"/>
      <c r="D2190" s="74"/>
      <c r="E2190" s="74"/>
      <c r="F2190" s="77"/>
      <c r="G2190" s="78"/>
      <c r="H2190" s="78"/>
      <c r="I2190" s="74"/>
      <c r="J2190" s="74"/>
      <c r="L2190" s="56"/>
    </row>
    <row r="2191" spans="1:16" s="55" customFormat="1" ht="18.75" x14ac:dyDescent="0.3">
      <c r="A2191" s="72"/>
      <c r="B2191" s="73"/>
      <c r="C2191" s="73"/>
      <c r="D2191" s="74"/>
      <c r="E2191" s="74"/>
      <c r="F2191" s="75"/>
      <c r="G2191" s="76"/>
      <c r="H2191" s="76"/>
      <c r="I2191" s="74"/>
      <c r="J2191" s="74"/>
      <c r="L2191" s="56"/>
    </row>
    <row r="2192" spans="1:16" s="55" customFormat="1" ht="18.75" x14ac:dyDescent="0.3">
      <c r="A2192" s="72"/>
      <c r="B2192" s="73"/>
      <c r="C2192" s="73"/>
      <c r="D2192" s="74"/>
      <c r="E2192" s="74"/>
      <c r="F2192" s="71"/>
      <c r="G2192" s="74"/>
      <c r="H2192" s="74"/>
      <c r="I2192" s="74"/>
      <c r="J2192" s="74"/>
      <c r="L2192" s="56"/>
    </row>
    <row r="2193" spans="1:16" s="55" customFormat="1" ht="18.75" x14ac:dyDescent="0.3">
      <c r="A2193" s="72"/>
      <c r="B2193" s="73"/>
      <c r="C2193" s="73"/>
      <c r="D2193" s="74"/>
      <c r="E2193" s="74"/>
      <c r="F2193" s="71"/>
      <c r="G2193" s="74"/>
      <c r="H2193" s="74"/>
      <c r="I2193" s="74"/>
      <c r="J2193" s="74"/>
      <c r="L2193" s="56"/>
    </row>
    <row r="2194" spans="1:16" s="55" customFormat="1" ht="18.75" x14ac:dyDescent="0.3">
      <c r="A2194" s="72"/>
      <c r="B2194" s="73"/>
      <c r="C2194" s="155" t="s">
        <v>51</v>
      </c>
      <c r="D2194" s="79" t="s">
        <v>6</v>
      </c>
      <c r="E2194" s="80">
        <f>SUM(E2195:E2198)</f>
        <v>175593.66806</v>
      </c>
      <c r="F2194" s="80">
        <f t="shared" ref="F2194:J2194" si="552">SUM(F2195:F2198)</f>
        <v>794231.23453000013</v>
      </c>
      <c r="G2194" s="80">
        <f t="shared" si="552"/>
        <v>108462.31601999998</v>
      </c>
      <c r="H2194" s="80">
        <f t="shared" si="552"/>
        <v>107271.31601999998</v>
      </c>
      <c r="I2194" s="80">
        <f t="shared" si="552"/>
        <v>6591.1259999999993</v>
      </c>
      <c r="J2194" s="80">
        <f t="shared" si="552"/>
        <v>1192149.6606299998</v>
      </c>
      <c r="L2194" s="56"/>
    </row>
    <row r="2195" spans="1:16" s="57" customFormat="1" ht="15.75" x14ac:dyDescent="0.25">
      <c r="A2195" s="72"/>
      <c r="B2195" s="73"/>
      <c r="C2195" s="155"/>
      <c r="D2195" s="79" t="s">
        <v>180</v>
      </c>
      <c r="E2195" s="81">
        <f t="shared" ref="E2195:I2198" si="553">E1950+E1584+E758</f>
        <v>67726.468059999999</v>
      </c>
      <c r="F2195" s="81">
        <f t="shared" si="553"/>
        <v>96440.13453000001</v>
      </c>
      <c r="G2195" s="81">
        <f t="shared" si="553"/>
        <v>79051.116019999987</v>
      </c>
      <c r="H2195" s="81">
        <f t="shared" si="553"/>
        <v>78455.616019999987</v>
      </c>
      <c r="I2195" s="81">
        <f t="shared" si="553"/>
        <v>4754.4259999999995</v>
      </c>
      <c r="J2195" s="80">
        <f>E2195+F2195+G2195+H2195+I2195</f>
        <v>326427.76062999998</v>
      </c>
    </row>
    <row r="2196" spans="1:16" s="57" customFormat="1" ht="15.75" x14ac:dyDescent="0.25">
      <c r="A2196" s="72"/>
      <c r="B2196" s="73"/>
      <c r="C2196" s="155"/>
      <c r="D2196" s="79" t="s">
        <v>7</v>
      </c>
      <c r="E2196" s="81">
        <f t="shared" si="553"/>
        <v>0</v>
      </c>
      <c r="F2196" s="81">
        <f t="shared" si="553"/>
        <v>0</v>
      </c>
      <c r="G2196" s="81">
        <f t="shared" si="553"/>
        <v>0</v>
      </c>
      <c r="H2196" s="81">
        <f t="shared" si="553"/>
        <v>0</v>
      </c>
      <c r="I2196" s="81">
        <f t="shared" si="553"/>
        <v>0</v>
      </c>
      <c r="J2196" s="82">
        <f>E2196+F2196+G2196+H2196+I2196</f>
        <v>0</v>
      </c>
    </row>
    <row r="2197" spans="1:16" s="57" customFormat="1" ht="15.75" x14ac:dyDescent="0.25">
      <c r="A2197" s="72"/>
      <c r="B2197" s="73"/>
      <c r="C2197" s="155"/>
      <c r="D2197" s="79" t="s">
        <v>8</v>
      </c>
      <c r="E2197" s="81">
        <f t="shared" si="553"/>
        <v>107867.2</v>
      </c>
      <c r="F2197" s="81">
        <f t="shared" si="553"/>
        <v>697791.10000000009</v>
      </c>
      <c r="G2197" s="81">
        <f t="shared" si="553"/>
        <v>29411.200000000001</v>
      </c>
      <c r="H2197" s="81">
        <f t="shared" si="553"/>
        <v>28815.7</v>
      </c>
      <c r="I2197" s="81">
        <f t="shared" si="553"/>
        <v>1836.6999999999998</v>
      </c>
      <c r="J2197" s="80">
        <f>E2197+F2197+G2197+H2197+I2197</f>
        <v>865721.89999999991</v>
      </c>
    </row>
    <row r="2198" spans="1:16" s="57" customFormat="1" ht="15.75" x14ac:dyDescent="0.25">
      <c r="A2198" s="72"/>
      <c r="B2198" s="73"/>
      <c r="C2198" s="155"/>
      <c r="D2198" s="79" t="s">
        <v>9</v>
      </c>
      <c r="E2198" s="81">
        <f t="shared" si="553"/>
        <v>0</v>
      </c>
      <c r="F2198" s="81">
        <f t="shared" si="553"/>
        <v>0</v>
      </c>
      <c r="G2198" s="81">
        <f t="shared" si="553"/>
        <v>0</v>
      </c>
      <c r="H2198" s="81">
        <f t="shared" si="553"/>
        <v>0</v>
      </c>
      <c r="I2198" s="81">
        <f t="shared" si="553"/>
        <v>0</v>
      </c>
      <c r="J2198" s="82">
        <f>E2198+F2198+G2198+H2198+I2198</f>
        <v>0</v>
      </c>
    </row>
    <row r="2199" spans="1:16" s="57" customFormat="1" x14ac:dyDescent="0.25">
      <c r="A2199" s="72"/>
      <c r="B2199" s="73"/>
      <c r="C2199" s="73"/>
      <c r="D2199" s="74"/>
      <c r="E2199" s="74"/>
      <c r="F2199" s="71"/>
      <c r="G2199" s="74"/>
      <c r="H2199" s="74"/>
      <c r="I2199" s="74"/>
      <c r="J2199" s="74"/>
    </row>
    <row r="2200" spans="1:16" s="57" customFormat="1" x14ac:dyDescent="0.25">
      <c r="A2200" s="72"/>
      <c r="B2200" s="73"/>
      <c r="C2200" s="73"/>
      <c r="D2200" s="74"/>
      <c r="E2200" s="74"/>
      <c r="F2200" s="71"/>
      <c r="G2200" s="74"/>
      <c r="H2200" s="74"/>
      <c r="I2200" s="74"/>
      <c r="J2200" s="74"/>
    </row>
    <row r="2201" spans="1:16" s="57" customFormat="1" ht="15.75" x14ac:dyDescent="0.25">
      <c r="A2201" s="72"/>
      <c r="B2201" s="73"/>
      <c r="C2201" s="155" t="s">
        <v>51</v>
      </c>
      <c r="D2201" s="79" t="s">
        <v>6</v>
      </c>
      <c r="E2201" s="74" t="b">
        <f>E2175=E2194</f>
        <v>1</v>
      </c>
      <c r="F2201" s="74" t="b">
        <f t="shared" ref="E2201:J2205" si="554">F2175=F2194</f>
        <v>0</v>
      </c>
      <c r="G2201" s="74" t="b">
        <f t="shared" si="554"/>
        <v>0</v>
      </c>
      <c r="H2201" s="74" t="b">
        <f t="shared" si="554"/>
        <v>0</v>
      </c>
      <c r="I2201" s="74" t="b">
        <f t="shared" si="554"/>
        <v>0</v>
      </c>
      <c r="J2201" s="74" t="b">
        <f t="shared" si="554"/>
        <v>0</v>
      </c>
    </row>
    <row r="2202" spans="1:16" s="57" customFormat="1" ht="15.75" x14ac:dyDescent="0.25">
      <c r="A2202" s="72"/>
      <c r="B2202" s="73"/>
      <c r="C2202" s="155"/>
      <c r="D2202" s="79" t="s">
        <v>180</v>
      </c>
      <c r="E2202" s="74" t="b">
        <f t="shared" si="554"/>
        <v>1</v>
      </c>
      <c r="F2202" s="74" t="b">
        <f t="shared" si="554"/>
        <v>0</v>
      </c>
      <c r="G2202" s="74" t="b">
        <f t="shared" si="554"/>
        <v>0</v>
      </c>
      <c r="H2202" s="74" t="b">
        <f t="shared" si="554"/>
        <v>0</v>
      </c>
      <c r="I2202" s="74" t="b">
        <f t="shared" si="554"/>
        <v>0</v>
      </c>
      <c r="J2202" s="74" t="b">
        <f t="shared" si="554"/>
        <v>0</v>
      </c>
    </row>
    <row r="2203" spans="1:16" s="57" customFormat="1" ht="15.75" x14ac:dyDescent="0.25">
      <c r="A2203" s="72"/>
      <c r="B2203" s="73"/>
      <c r="C2203" s="155"/>
      <c r="D2203" s="79" t="s">
        <v>7</v>
      </c>
      <c r="E2203" s="74" t="b">
        <f t="shared" si="554"/>
        <v>1</v>
      </c>
      <c r="F2203" s="74" t="b">
        <f t="shared" si="554"/>
        <v>1</v>
      </c>
      <c r="G2203" s="74" t="b">
        <f t="shared" si="554"/>
        <v>1</v>
      </c>
      <c r="H2203" s="74" t="b">
        <f t="shared" si="554"/>
        <v>1</v>
      </c>
      <c r="I2203" s="74" t="b">
        <f t="shared" si="554"/>
        <v>1</v>
      </c>
      <c r="J2203" s="74" t="b">
        <f t="shared" si="554"/>
        <v>1</v>
      </c>
    </row>
    <row r="2204" spans="1:16" s="57" customFormat="1" ht="15.75" x14ac:dyDescent="0.25">
      <c r="A2204" s="72"/>
      <c r="B2204" s="73"/>
      <c r="C2204" s="155"/>
      <c r="D2204" s="79" t="s">
        <v>8</v>
      </c>
      <c r="E2204" s="74" t="b">
        <f t="shared" si="554"/>
        <v>1</v>
      </c>
      <c r="F2204" s="74" t="b">
        <f t="shared" si="554"/>
        <v>0</v>
      </c>
      <c r="G2204" s="74" t="b">
        <f t="shared" si="554"/>
        <v>1</v>
      </c>
      <c r="H2204" s="74" t="b">
        <f t="shared" si="554"/>
        <v>1</v>
      </c>
      <c r="I2204" s="74" t="b">
        <f t="shared" si="554"/>
        <v>1</v>
      </c>
      <c r="J2204" s="74" t="b">
        <f t="shared" si="554"/>
        <v>0</v>
      </c>
    </row>
    <row r="2205" spans="1:16" s="53" customFormat="1" ht="15.75" x14ac:dyDescent="0.25">
      <c r="A2205" s="72"/>
      <c r="B2205" s="73"/>
      <c r="C2205" s="155"/>
      <c r="D2205" s="79" t="s">
        <v>9</v>
      </c>
      <c r="E2205" s="74" t="b">
        <f t="shared" si="554"/>
        <v>1</v>
      </c>
      <c r="F2205" s="74" t="b">
        <f t="shared" si="554"/>
        <v>1</v>
      </c>
      <c r="G2205" s="74" t="b">
        <f t="shared" si="554"/>
        <v>1</v>
      </c>
      <c r="H2205" s="74" t="b">
        <f t="shared" si="554"/>
        <v>1</v>
      </c>
      <c r="I2205" s="74" t="b">
        <f t="shared" si="554"/>
        <v>1</v>
      </c>
      <c r="J2205" s="74" t="b">
        <f t="shared" si="554"/>
        <v>1</v>
      </c>
      <c r="K2205" s="57"/>
      <c r="L2205" s="57"/>
      <c r="M2205" s="57"/>
      <c r="N2205" s="57"/>
      <c r="O2205" s="57"/>
      <c r="P2205" s="57"/>
    </row>
    <row r="2206" spans="1:16" s="53" customFormat="1" x14ac:dyDescent="0.25">
      <c r="A2206" s="51"/>
      <c r="B2206" s="52"/>
      <c r="C2206" s="52"/>
      <c r="F2206" s="49"/>
      <c r="K2206" s="57"/>
      <c r="L2206" s="57"/>
      <c r="M2206" s="57"/>
      <c r="N2206" s="57"/>
      <c r="O2206" s="57"/>
      <c r="P2206" s="57"/>
    </row>
    <row r="2207" spans="1:16" s="57" customFormat="1" x14ac:dyDescent="0.25">
      <c r="A2207" s="51"/>
      <c r="B2207" s="52"/>
      <c r="C2207" s="52"/>
      <c r="D2207" s="53"/>
      <c r="E2207" s="53"/>
      <c r="F2207" s="49"/>
      <c r="G2207" s="53"/>
      <c r="H2207" s="53"/>
      <c r="I2207" s="53"/>
      <c r="J2207" s="53"/>
    </row>
    <row r="2208" spans="1:16" s="57" customFormat="1" x14ac:dyDescent="0.25">
      <c r="A2208" s="51"/>
      <c r="B2208" s="52"/>
      <c r="C2208" s="52"/>
      <c r="D2208" s="53"/>
      <c r="E2208" s="53"/>
      <c r="F2208" s="49"/>
      <c r="G2208" s="53"/>
      <c r="H2208" s="53"/>
      <c r="I2208" s="53"/>
      <c r="J2208" s="53"/>
    </row>
    <row r="2209" spans="1:10" s="57" customFormat="1" x14ac:dyDescent="0.25">
      <c r="A2209" s="51"/>
      <c r="B2209" s="52"/>
      <c r="C2209" s="52"/>
      <c r="D2209" s="53"/>
      <c r="E2209" s="53"/>
      <c r="F2209" s="49"/>
      <c r="G2209" s="53"/>
      <c r="H2209" s="53"/>
      <c r="I2209" s="53"/>
      <c r="J2209" s="53"/>
    </row>
    <row r="2210" spans="1:10" s="57" customFormat="1" x14ac:dyDescent="0.25">
      <c r="A2210" s="51"/>
      <c r="B2210" s="52"/>
      <c r="C2210" s="52"/>
      <c r="D2210" s="53"/>
      <c r="E2210" s="53"/>
      <c r="F2210" s="49"/>
      <c r="G2210" s="53"/>
      <c r="H2210" s="53"/>
      <c r="I2210" s="53"/>
      <c r="J2210" s="53"/>
    </row>
    <row r="2211" spans="1:10" s="57" customFormat="1" x14ac:dyDescent="0.25">
      <c r="A2211" s="51"/>
      <c r="B2211" s="52"/>
      <c r="C2211" s="52"/>
      <c r="D2211" s="53"/>
      <c r="E2211" s="53"/>
      <c r="F2211" s="49"/>
      <c r="G2211" s="53"/>
      <c r="H2211" s="53"/>
      <c r="I2211" s="53"/>
      <c r="J2211" s="53"/>
    </row>
    <row r="2212" spans="1:10" s="57" customFormat="1" x14ac:dyDescent="0.25">
      <c r="A2212" s="51"/>
      <c r="B2212" s="52"/>
      <c r="C2212" s="52"/>
      <c r="D2212" s="53"/>
      <c r="E2212" s="53"/>
      <c r="F2212" s="49"/>
      <c r="G2212" s="53"/>
      <c r="H2212" s="53"/>
      <c r="I2212" s="53"/>
      <c r="J2212" s="53"/>
    </row>
    <row r="2213" spans="1:10" s="57" customFormat="1" x14ac:dyDescent="0.25">
      <c r="A2213" s="51"/>
      <c r="B2213" s="52"/>
      <c r="C2213" s="52"/>
      <c r="D2213" s="53"/>
      <c r="E2213" s="53"/>
      <c r="F2213" s="49"/>
      <c r="G2213" s="53"/>
      <c r="H2213" s="53"/>
      <c r="I2213" s="53"/>
      <c r="J2213" s="53"/>
    </row>
    <row r="2214" spans="1:10" s="57" customFormat="1" x14ac:dyDescent="0.25">
      <c r="A2214" s="51"/>
      <c r="B2214" s="52"/>
      <c r="C2214" s="52"/>
      <c r="D2214" s="53"/>
      <c r="E2214" s="53"/>
      <c r="F2214" s="49"/>
      <c r="G2214" s="53"/>
      <c r="H2214" s="53"/>
      <c r="I2214" s="53"/>
      <c r="J2214" s="53"/>
    </row>
    <row r="2215" spans="1:10" s="57" customFormat="1" x14ac:dyDescent="0.25">
      <c r="A2215" s="51"/>
      <c r="B2215" s="52"/>
      <c r="C2215" s="52"/>
      <c r="D2215" s="53"/>
      <c r="E2215" s="53"/>
      <c r="F2215" s="49"/>
      <c r="G2215" s="53"/>
      <c r="H2215" s="53"/>
      <c r="I2215" s="53"/>
      <c r="J2215" s="53"/>
    </row>
    <row r="2216" spans="1:10" s="57" customFormat="1" x14ac:dyDescent="0.25">
      <c r="A2216" s="51"/>
      <c r="B2216" s="52"/>
      <c r="C2216" s="52"/>
      <c r="D2216" s="53"/>
      <c r="E2216" s="53"/>
      <c r="F2216" s="49"/>
      <c r="G2216" s="53"/>
      <c r="H2216" s="53"/>
      <c r="I2216" s="53"/>
      <c r="J2216" s="53"/>
    </row>
    <row r="2217" spans="1:10" s="57" customFormat="1" x14ac:dyDescent="0.25">
      <c r="A2217" s="51"/>
      <c r="B2217" s="52"/>
      <c r="C2217" s="52"/>
      <c r="D2217" s="53"/>
      <c r="E2217" s="53"/>
      <c r="F2217" s="49"/>
      <c r="G2217" s="53"/>
      <c r="H2217" s="53"/>
      <c r="I2217" s="53"/>
      <c r="J2217" s="53"/>
    </row>
    <row r="2218" spans="1:10" s="57" customFormat="1" x14ac:dyDescent="0.25">
      <c r="A2218" s="51"/>
      <c r="B2218" s="52"/>
      <c r="C2218" s="52"/>
      <c r="D2218" s="53"/>
      <c r="E2218" s="53"/>
      <c r="F2218" s="49"/>
      <c r="G2218" s="53"/>
      <c r="H2218" s="53"/>
      <c r="I2218" s="53"/>
      <c r="J2218" s="53"/>
    </row>
    <row r="2219" spans="1:10" s="57" customFormat="1" x14ac:dyDescent="0.25">
      <c r="A2219" s="51"/>
      <c r="B2219" s="52"/>
      <c r="C2219" s="52"/>
      <c r="D2219" s="53"/>
      <c r="E2219" s="53"/>
      <c r="F2219" s="49"/>
      <c r="G2219" s="53"/>
      <c r="H2219" s="53"/>
      <c r="I2219" s="53"/>
      <c r="J2219" s="53"/>
    </row>
    <row r="2220" spans="1:10" s="57" customFormat="1" x14ac:dyDescent="0.25">
      <c r="A2220" s="51"/>
      <c r="B2220" s="52"/>
      <c r="C2220" s="52"/>
      <c r="D2220" s="53"/>
      <c r="E2220" s="53"/>
      <c r="F2220" s="49"/>
      <c r="G2220" s="53"/>
      <c r="H2220" s="53"/>
      <c r="I2220" s="53"/>
      <c r="J2220" s="53"/>
    </row>
    <row r="2221" spans="1:10" s="57" customFormat="1" x14ac:dyDescent="0.25">
      <c r="A2221" s="51"/>
      <c r="B2221" s="52"/>
      <c r="C2221" s="52"/>
      <c r="D2221" s="53"/>
      <c r="E2221" s="53"/>
      <c r="F2221" s="49"/>
      <c r="G2221" s="53"/>
      <c r="H2221" s="53"/>
      <c r="I2221" s="53"/>
      <c r="J2221" s="53"/>
    </row>
    <row r="2222" spans="1:10" s="57" customFormat="1" x14ac:dyDescent="0.25">
      <c r="A2222" s="51"/>
      <c r="B2222" s="52"/>
      <c r="C2222" s="52"/>
      <c r="D2222" s="53"/>
      <c r="E2222" s="53"/>
      <c r="F2222" s="49"/>
      <c r="G2222" s="53"/>
      <c r="H2222" s="53"/>
      <c r="I2222" s="53"/>
      <c r="J2222" s="53"/>
    </row>
    <row r="2223" spans="1:10" s="57" customFormat="1" x14ac:dyDescent="0.25">
      <c r="A2223" s="51"/>
      <c r="B2223" s="52"/>
      <c r="C2223" s="52"/>
      <c r="D2223" s="53"/>
      <c r="E2223" s="53"/>
      <c r="F2223" s="49"/>
      <c r="G2223" s="53"/>
      <c r="H2223" s="53"/>
      <c r="I2223" s="53"/>
      <c r="J2223" s="53"/>
    </row>
    <row r="2224" spans="1:10" s="57" customFormat="1" x14ac:dyDescent="0.25">
      <c r="A2224" s="51"/>
      <c r="B2224" s="52"/>
      <c r="C2224" s="52"/>
      <c r="D2224" s="53"/>
      <c r="E2224" s="53"/>
      <c r="F2224" s="49"/>
      <c r="G2224" s="53"/>
      <c r="H2224" s="53"/>
      <c r="I2224" s="53"/>
      <c r="J2224" s="53"/>
    </row>
    <row r="2225" spans="1:10" s="57" customFormat="1" x14ac:dyDescent="0.25">
      <c r="A2225" s="51"/>
      <c r="B2225" s="52"/>
      <c r="C2225" s="52"/>
      <c r="D2225" s="53"/>
      <c r="E2225" s="53"/>
      <c r="F2225" s="49"/>
      <c r="G2225" s="53"/>
      <c r="H2225" s="53"/>
      <c r="I2225" s="53"/>
      <c r="J2225" s="53"/>
    </row>
    <row r="2226" spans="1:10" s="57" customFormat="1" x14ac:dyDescent="0.25">
      <c r="A2226" s="51"/>
      <c r="B2226" s="52"/>
      <c r="C2226" s="52"/>
      <c r="D2226" s="53"/>
      <c r="E2226" s="53"/>
      <c r="F2226" s="49"/>
      <c r="G2226" s="53"/>
      <c r="H2226" s="53"/>
      <c r="I2226" s="53"/>
      <c r="J2226" s="53"/>
    </row>
    <row r="2227" spans="1:10" s="57" customFormat="1" x14ac:dyDescent="0.25">
      <c r="A2227" s="51"/>
      <c r="B2227" s="52"/>
      <c r="C2227" s="52"/>
      <c r="D2227" s="53"/>
      <c r="E2227" s="53"/>
      <c r="F2227" s="49"/>
      <c r="G2227" s="53"/>
      <c r="H2227" s="53"/>
      <c r="I2227" s="53"/>
      <c r="J2227" s="53"/>
    </row>
    <row r="2228" spans="1:10" s="57" customFormat="1" x14ac:dyDescent="0.25">
      <c r="A2228" s="51"/>
      <c r="B2228" s="52"/>
      <c r="C2228" s="52"/>
      <c r="D2228" s="53"/>
      <c r="E2228" s="53"/>
      <c r="F2228" s="49"/>
      <c r="G2228" s="53"/>
      <c r="H2228" s="53"/>
      <c r="I2228" s="53"/>
      <c r="J2228" s="53"/>
    </row>
    <row r="2229" spans="1:10" s="57" customFormat="1" x14ac:dyDescent="0.25">
      <c r="A2229" s="51"/>
      <c r="B2229" s="52"/>
      <c r="C2229" s="52"/>
      <c r="D2229" s="53"/>
      <c r="E2229" s="53"/>
      <c r="F2229" s="49"/>
      <c r="G2229" s="53"/>
      <c r="H2229" s="53"/>
      <c r="I2229" s="53"/>
      <c r="J2229" s="53"/>
    </row>
    <row r="2230" spans="1:10" s="57" customFormat="1" x14ac:dyDescent="0.25">
      <c r="A2230" s="51"/>
      <c r="B2230" s="52"/>
      <c r="C2230" s="52"/>
      <c r="D2230" s="53"/>
      <c r="E2230" s="53"/>
      <c r="F2230" s="49"/>
      <c r="G2230" s="53"/>
      <c r="H2230" s="53"/>
      <c r="I2230" s="53"/>
      <c r="J2230" s="53"/>
    </row>
    <row r="2231" spans="1:10" s="57" customFormat="1" x14ac:dyDescent="0.25">
      <c r="A2231" s="51"/>
      <c r="B2231" s="52"/>
      <c r="C2231" s="52"/>
      <c r="D2231" s="53"/>
      <c r="E2231" s="53"/>
      <c r="F2231" s="49"/>
      <c r="G2231" s="53"/>
      <c r="H2231" s="53"/>
      <c r="I2231" s="53"/>
      <c r="J2231" s="53"/>
    </row>
    <row r="2232" spans="1:10" s="57" customFormat="1" x14ac:dyDescent="0.25">
      <c r="A2232" s="51"/>
      <c r="B2232" s="52"/>
      <c r="C2232" s="52"/>
      <c r="D2232" s="53"/>
      <c r="E2232" s="53"/>
      <c r="F2232" s="49"/>
      <c r="G2232" s="53"/>
      <c r="H2232" s="53"/>
      <c r="I2232" s="53"/>
      <c r="J2232" s="53"/>
    </row>
    <row r="2233" spans="1:10" s="57" customFormat="1" x14ac:dyDescent="0.25">
      <c r="A2233" s="51"/>
      <c r="B2233" s="52"/>
      <c r="C2233" s="52"/>
      <c r="D2233" s="53"/>
      <c r="E2233" s="53"/>
      <c r="F2233" s="49"/>
      <c r="G2233" s="53"/>
      <c r="H2233" s="53"/>
      <c r="I2233" s="53"/>
      <c r="J2233" s="53"/>
    </row>
    <row r="2234" spans="1:10" s="57" customFormat="1" x14ac:dyDescent="0.25">
      <c r="A2234" s="51"/>
      <c r="B2234" s="52"/>
      <c r="C2234" s="52"/>
      <c r="D2234" s="53"/>
      <c r="E2234" s="53"/>
      <c r="F2234" s="49"/>
      <c r="G2234" s="53"/>
      <c r="H2234" s="53"/>
      <c r="I2234" s="53"/>
      <c r="J2234" s="53"/>
    </row>
    <row r="2235" spans="1:10" s="57" customFormat="1" x14ac:dyDescent="0.25">
      <c r="A2235" s="51"/>
      <c r="B2235" s="52"/>
      <c r="C2235" s="52"/>
      <c r="D2235" s="53"/>
      <c r="E2235" s="53"/>
      <c r="F2235" s="49"/>
      <c r="G2235" s="53"/>
      <c r="H2235" s="53"/>
      <c r="I2235" s="53"/>
      <c r="J2235" s="53"/>
    </row>
    <row r="2236" spans="1:10" s="57" customFormat="1" x14ac:dyDescent="0.25">
      <c r="A2236" s="51"/>
      <c r="B2236" s="52"/>
      <c r="C2236" s="52"/>
      <c r="D2236" s="53"/>
      <c r="E2236" s="53"/>
      <c r="F2236" s="49"/>
      <c r="G2236" s="53"/>
      <c r="H2236" s="53"/>
      <c r="I2236" s="53"/>
      <c r="J2236" s="53"/>
    </row>
    <row r="2237" spans="1:10" s="57" customFormat="1" x14ac:dyDescent="0.25">
      <c r="A2237" s="51"/>
      <c r="B2237" s="52"/>
      <c r="C2237" s="52"/>
      <c r="D2237" s="53"/>
      <c r="E2237" s="53"/>
      <c r="F2237" s="49"/>
      <c r="G2237" s="53"/>
      <c r="H2237" s="53"/>
      <c r="I2237" s="53"/>
      <c r="J2237" s="53"/>
    </row>
    <row r="2238" spans="1:10" s="57" customFormat="1" x14ac:dyDescent="0.25">
      <c r="A2238" s="51"/>
      <c r="B2238" s="52"/>
      <c r="C2238" s="52"/>
      <c r="D2238" s="53"/>
      <c r="E2238" s="53"/>
      <c r="F2238" s="49"/>
      <c r="G2238" s="53"/>
      <c r="H2238" s="53"/>
      <c r="I2238" s="53"/>
      <c r="J2238" s="53"/>
    </row>
    <row r="2239" spans="1:10" s="57" customFormat="1" x14ac:dyDescent="0.25">
      <c r="A2239" s="51"/>
      <c r="B2239" s="52"/>
      <c r="C2239" s="52"/>
      <c r="D2239" s="53"/>
      <c r="E2239" s="53"/>
      <c r="F2239" s="49"/>
      <c r="G2239" s="53"/>
      <c r="H2239" s="53"/>
      <c r="I2239" s="53"/>
      <c r="J2239" s="53"/>
    </row>
    <row r="2240" spans="1:10" s="57" customFormat="1" x14ac:dyDescent="0.25">
      <c r="A2240" s="51"/>
      <c r="B2240" s="52"/>
      <c r="C2240" s="52"/>
      <c r="D2240" s="53"/>
      <c r="E2240" s="53"/>
      <c r="F2240" s="49"/>
      <c r="G2240" s="53"/>
      <c r="H2240" s="53"/>
      <c r="I2240" s="53"/>
      <c r="J2240" s="53"/>
    </row>
    <row r="2241" spans="1:10" s="57" customFormat="1" x14ac:dyDescent="0.25">
      <c r="A2241" s="51"/>
      <c r="B2241" s="52"/>
      <c r="C2241" s="52"/>
      <c r="D2241" s="53"/>
      <c r="E2241" s="53"/>
      <c r="F2241" s="49"/>
      <c r="G2241" s="53"/>
      <c r="H2241" s="53"/>
      <c r="I2241" s="53"/>
      <c r="J2241" s="53"/>
    </row>
    <row r="2242" spans="1:10" s="57" customFormat="1" x14ac:dyDescent="0.25">
      <c r="A2242" s="51"/>
      <c r="B2242" s="52"/>
      <c r="C2242" s="52"/>
      <c r="D2242" s="53"/>
      <c r="E2242" s="53"/>
      <c r="F2242" s="49"/>
      <c r="G2242" s="53"/>
      <c r="H2242" s="53"/>
      <c r="I2242" s="53"/>
      <c r="J2242" s="53"/>
    </row>
    <row r="2243" spans="1:10" s="57" customFormat="1" x14ac:dyDescent="0.25">
      <c r="A2243" s="51"/>
      <c r="B2243" s="52"/>
      <c r="C2243" s="52"/>
      <c r="D2243" s="53"/>
      <c r="E2243" s="53"/>
      <c r="F2243" s="49"/>
      <c r="G2243" s="53"/>
      <c r="H2243" s="53"/>
      <c r="I2243" s="53"/>
      <c r="J2243" s="53"/>
    </row>
    <row r="2244" spans="1:10" s="57" customFormat="1" x14ac:dyDescent="0.25">
      <c r="A2244" s="51"/>
      <c r="B2244" s="52"/>
      <c r="C2244" s="52"/>
      <c r="D2244" s="53"/>
      <c r="E2244" s="53"/>
      <c r="F2244" s="49"/>
      <c r="G2244" s="53"/>
      <c r="H2244" s="53"/>
      <c r="I2244" s="53"/>
      <c r="J2244" s="53"/>
    </row>
    <row r="2245" spans="1:10" s="57" customFormat="1" x14ac:dyDescent="0.25">
      <c r="A2245" s="51"/>
      <c r="B2245" s="52"/>
      <c r="C2245" s="52"/>
      <c r="D2245" s="53"/>
      <c r="E2245" s="53"/>
      <c r="F2245" s="49"/>
      <c r="G2245" s="53"/>
      <c r="H2245" s="53"/>
      <c r="I2245" s="53"/>
      <c r="J2245" s="53"/>
    </row>
    <row r="2246" spans="1:10" s="57" customFormat="1" x14ac:dyDescent="0.25">
      <c r="A2246" s="51"/>
      <c r="B2246" s="52"/>
      <c r="C2246" s="52"/>
      <c r="D2246" s="53"/>
      <c r="E2246" s="53"/>
      <c r="F2246" s="49"/>
      <c r="G2246" s="53"/>
      <c r="H2246" s="53"/>
      <c r="I2246" s="53"/>
      <c r="J2246" s="53"/>
    </row>
    <row r="2247" spans="1:10" s="57" customFormat="1" x14ac:dyDescent="0.25">
      <c r="A2247" s="51"/>
      <c r="B2247" s="52"/>
      <c r="C2247" s="52"/>
      <c r="D2247" s="53"/>
      <c r="E2247" s="53"/>
      <c r="F2247" s="49"/>
      <c r="G2247" s="53"/>
      <c r="H2247" s="53"/>
      <c r="I2247" s="53"/>
      <c r="J2247" s="53"/>
    </row>
    <row r="2248" spans="1:10" s="57" customFormat="1" x14ac:dyDescent="0.25">
      <c r="A2248" s="51"/>
      <c r="B2248" s="52"/>
      <c r="C2248" s="52"/>
      <c r="D2248" s="53"/>
      <c r="E2248" s="53"/>
      <c r="F2248" s="49"/>
      <c r="G2248" s="53"/>
      <c r="H2248" s="53"/>
      <c r="I2248" s="53"/>
      <c r="J2248" s="53"/>
    </row>
    <row r="2249" spans="1:10" s="57" customFormat="1" x14ac:dyDescent="0.25">
      <c r="A2249" s="51"/>
      <c r="B2249" s="52"/>
      <c r="C2249" s="52"/>
      <c r="D2249" s="53"/>
      <c r="E2249" s="53"/>
      <c r="F2249" s="49"/>
      <c r="G2249" s="53"/>
      <c r="H2249" s="53"/>
      <c r="I2249" s="53"/>
      <c r="J2249" s="53"/>
    </row>
    <row r="2250" spans="1:10" s="57" customFormat="1" x14ac:dyDescent="0.25">
      <c r="A2250" s="51"/>
      <c r="B2250" s="52"/>
      <c r="C2250" s="52"/>
      <c r="D2250" s="53"/>
      <c r="E2250" s="53"/>
      <c r="F2250" s="49"/>
      <c r="G2250" s="53"/>
      <c r="H2250" s="53"/>
      <c r="I2250" s="53"/>
      <c r="J2250" s="53"/>
    </row>
    <row r="2251" spans="1:10" s="57" customFormat="1" x14ac:dyDescent="0.25">
      <c r="A2251" s="51"/>
      <c r="B2251" s="52"/>
      <c r="C2251" s="52"/>
      <c r="D2251" s="53"/>
      <c r="E2251" s="53"/>
      <c r="F2251" s="49"/>
      <c r="G2251" s="53"/>
      <c r="H2251" s="53"/>
      <c r="I2251" s="53"/>
      <c r="J2251" s="53"/>
    </row>
    <row r="2252" spans="1:10" s="57" customFormat="1" x14ac:dyDescent="0.25">
      <c r="A2252" s="51"/>
      <c r="B2252" s="52"/>
      <c r="C2252" s="52"/>
      <c r="D2252" s="53"/>
      <c r="E2252" s="53"/>
      <c r="F2252" s="49"/>
      <c r="G2252" s="53"/>
      <c r="H2252" s="53"/>
      <c r="I2252" s="53"/>
      <c r="J2252" s="53"/>
    </row>
    <row r="2253" spans="1:10" s="57" customFormat="1" x14ac:dyDescent="0.25">
      <c r="A2253" s="51"/>
      <c r="B2253" s="52"/>
      <c r="C2253" s="52"/>
      <c r="D2253" s="53"/>
      <c r="E2253" s="53"/>
      <c r="F2253" s="49"/>
      <c r="G2253" s="53"/>
      <c r="H2253" s="53"/>
      <c r="I2253" s="53"/>
      <c r="J2253" s="53"/>
    </row>
    <row r="2254" spans="1:10" s="57" customFormat="1" x14ac:dyDescent="0.25">
      <c r="A2254" s="51"/>
      <c r="B2254" s="52"/>
      <c r="C2254" s="52"/>
      <c r="D2254" s="53"/>
      <c r="E2254" s="53"/>
      <c r="F2254" s="49"/>
      <c r="G2254" s="53"/>
      <c r="H2254" s="53"/>
      <c r="I2254" s="53"/>
      <c r="J2254" s="53"/>
    </row>
    <row r="2255" spans="1:10" s="57" customFormat="1" x14ac:dyDescent="0.25">
      <c r="A2255" s="51"/>
      <c r="B2255" s="52"/>
      <c r="C2255" s="52"/>
      <c r="D2255" s="53"/>
      <c r="E2255" s="53"/>
      <c r="F2255" s="49"/>
      <c r="G2255" s="53"/>
      <c r="H2255" s="53"/>
      <c r="I2255" s="53"/>
      <c r="J2255" s="53"/>
    </row>
    <row r="2256" spans="1:10" s="57" customFormat="1" x14ac:dyDescent="0.25">
      <c r="A2256" s="51"/>
      <c r="B2256" s="52"/>
      <c r="C2256" s="52"/>
      <c r="D2256" s="53"/>
      <c r="E2256" s="53"/>
      <c r="F2256" s="49"/>
      <c r="G2256" s="53"/>
      <c r="H2256" s="53"/>
      <c r="I2256" s="53"/>
      <c r="J2256" s="53"/>
    </row>
    <row r="2257" spans="1:10" s="57" customFormat="1" x14ac:dyDescent="0.25">
      <c r="A2257" s="51"/>
      <c r="B2257" s="52"/>
      <c r="C2257" s="52"/>
      <c r="D2257" s="53"/>
      <c r="E2257" s="53"/>
      <c r="F2257" s="49"/>
      <c r="G2257" s="53"/>
      <c r="H2257" s="53"/>
      <c r="I2257" s="53"/>
      <c r="J2257" s="53"/>
    </row>
    <row r="2258" spans="1:10" s="57" customFormat="1" x14ac:dyDescent="0.25">
      <c r="A2258" s="51"/>
      <c r="B2258" s="52"/>
      <c r="C2258" s="52"/>
      <c r="D2258" s="53"/>
      <c r="E2258" s="53"/>
      <c r="F2258" s="49"/>
      <c r="G2258" s="53"/>
      <c r="H2258" s="53"/>
      <c r="I2258" s="53"/>
      <c r="J2258" s="53"/>
    </row>
    <row r="2259" spans="1:10" s="57" customFormat="1" x14ac:dyDescent="0.25">
      <c r="A2259" s="51"/>
      <c r="B2259" s="52"/>
      <c r="C2259" s="52"/>
      <c r="D2259" s="53"/>
      <c r="E2259" s="53"/>
      <c r="F2259" s="49"/>
      <c r="G2259" s="53"/>
      <c r="H2259" s="53"/>
      <c r="I2259" s="53"/>
      <c r="J2259" s="53"/>
    </row>
    <row r="2260" spans="1:10" s="57" customFormat="1" x14ac:dyDescent="0.25">
      <c r="A2260" s="51"/>
      <c r="B2260" s="52"/>
      <c r="C2260" s="52"/>
      <c r="D2260" s="53"/>
      <c r="E2260" s="53"/>
      <c r="F2260" s="49"/>
      <c r="G2260" s="53"/>
      <c r="H2260" s="53"/>
      <c r="I2260" s="53"/>
      <c r="J2260" s="53"/>
    </row>
    <row r="2261" spans="1:10" s="57" customFormat="1" x14ac:dyDescent="0.25">
      <c r="A2261" s="51"/>
      <c r="B2261" s="52"/>
      <c r="C2261" s="52"/>
      <c r="D2261" s="53"/>
      <c r="E2261" s="53"/>
      <c r="F2261" s="49"/>
      <c r="G2261" s="53"/>
      <c r="H2261" s="53"/>
      <c r="I2261" s="53"/>
      <c r="J2261" s="53"/>
    </row>
    <row r="2262" spans="1:10" s="57" customFormat="1" x14ac:dyDescent="0.25">
      <c r="A2262" s="51"/>
      <c r="B2262" s="52"/>
      <c r="C2262" s="52"/>
      <c r="D2262" s="53"/>
      <c r="E2262" s="53"/>
      <c r="F2262" s="49"/>
      <c r="G2262" s="53"/>
      <c r="H2262" s="53"/>
      <c r="I2262" s="53"/>
      <c r="J2262" s="53"/>
    </row>
    <row r="2263" spans="1:10" s="57" customFormat="1" x14ac:dyDescent="0.25">
      <c r="A2263" s="51"/>
      <c r="B2263" s="52"/>
      <c r="C2263" s="52"/>
      <c r="D2263" s="53"/>
      <c r="E2263" s="53"/>
      <c r="F2263" s="49"/>
      <c r="G2263" s="53"/>
      <c r="H2263" s="53"/>
      <c r="I2263" s="53"/>
      <c r="J2263" s="53"/>
    </row>
    <row r="2264" spans="1:10" s="57" customFormat="1" x14ac:dyDescent="0.25">
      <c r="A2264" s="51"/>
      <c r="B2264" s="52"/>
      <c r="C2264" s="52"/>
      <c r="D2264" s="53"/>
      <c r="E2264" s="53"/>
      <c r="F2264" s="49"/>
      <c r="G2264" s="53"/>
      <c r="H2264" s="53"/>
      <c r="I2264" s="53"/>
      <c r="J2264" s="53"/>
    </row>
    <row r="2265" spans="1:10" s="57" customFormat="1" x14ac:dyDescent="0.25">
      <c r="A2265" s="51"/>
      <c r="B2265" s="52"/>
      <c r="C2265" s="52"/>
      <c r="D2265" s="53"/>
      <c r="E2265" s="53"/>
      <c r="F2265" s="49"/>
      <c r="G2265" s="53"/>
      <c r="H2265" s="53"/>
      <c r="I2265" s="53"/>
      <c r="J2265" s="53"/>
    </row>
    <row r="2266" spans="1:10" s="57" customFormat="1" x14ac:dyDescent="0.25">
      <c r="A2266" s="51"/>
      <c r="B2266" s="52"/>
      <c r="C2266" s="52"/>
      <c r="D2266" s="53"/>
      <c r="E2266" s="53"/>
      <c r="F2266" s="49"/>
      <c r="G2266" s="53"/>
      <c r="H2266" s="53"/>
      <c r="I2266" s="53"/>
      <c r="J2266" s="53"/>
    </row>
    <row r="2267" spans="1:10" s="57" customFormat="1" x14ac:dyDescent="0.25">
      <c r="A2267" s="51"/>
      <c r="B2267" s="52"/>
      <c r="C2267" s="52"/>
      <c r="D2267" s="53"/>
      <c r="E2267" s="53"/>
      <c r="F2267" s="49"/>
      <c r="G2267" s="53"/>
      <c r="H2267" s="53"/>
      <c r="I2267" s="53"/>
      <c r="J2267" s="53"/>
    </row>
    <row r="2268" spans="1:10" s="57" customFormat="1" x14ac:dyDescent="0.25">
      <c r="A2268" s="51"/>
      <c r="B2268" s="52"/>
      <c r="C2268" s="52"/>
      <c r="D2268" s="53"/>
      <c r="E2268" s="53"/>
      <c r="F2268" s="49"/>
      <c r="G2268" s="53"/>
      <c r="H2268" s="53"/>
      <c r="I2268" s="53"/>
      <c r="J2268" s="53"/>
    </row>
    <row r="2269" spans="1:10" s="57" customFormat="1" x14ac:dyDescent="0.25">
      <c r="A2269" s="51"/>
      <c r="B2269" s="52"/>
      <c r="C2269" s="52"/>
      <c r="D2269" s="53"/>
      <c r="E2269" s="53"/>
      <c r="F2269" s="49"/>
      <c r="G2269" s="53"/>
      <c r="H2269" s="53"/>
      <c r="I2269" s="53"/>
      <c r="J2269" s="53"/>
    </row>
    <row r="2270" spans="1:10" s="57" customFormat="1" x14ac:dyDescent="0.25">
      <c r="A2270" s="51"/>
      <c r="B2270" s="52"/>
      <c r="C2270" s="52"/>
      <c r="D2270" s="53"/>
      <c r="E2270" s="53"/>
      <c r="F2270" s="49"/>
      <c r="G2270" s="53"/>
      <c r="H2270" s="53"/>
      <c r="I2270" s="53"/>
      <c r="J2270" s="53"/>
    </row>
    <row r="2271" spans="1:10" s="57" customFormat="1" x14ac:dyDescent="0.25">
      <c r="A2271" s="51"/>
      <c r="B2271" s="52"/>
      <c r="C2271" s="52"/>
      <c r="D2271" s="53"/>
      <c r="E2271" s="53"/>
      <c r="F2271" s="49"/>
      <c r="G2271" s="53"/>
      <c r="H2271" s="53"/>
      <c r="I2271" s="53"/>
      <c r="J2271" s="53"/>
    </row>
    <row r="2272" spans="1:10" s="57" customFormat="1" x14ac:dyDescent="0.25">
      <c r="A2272" s="51"/>
      <c r="B2272" s="52"/>
      <c r="C2272" s="52"/>
      <c r="D2272" s="53"/>
      <c r="E2272" s="53"/>
      <c r="F2272" s="49"/>
      <c r="G2272" s="53"/>
      <c r="H2272" s="53"/>
      <c r="I2272" s="53"/>
      <c r="J2272" s="53"/>
    </row>
    <row r="2273" spans="1:10" s="57" customFormat="1" x14ac:dyDescent="0.25">
      <c r="A2273" s="51"/>
      <c r="B2273" s="52"/>
      <c r="C2273" s="52"/>
      <c r="D2273" s="53"/>
      <c r="E2273" s="53"/>
      <c r="F2273" s="49"/>
      <c r="G2273" s="53"/>
      <c r="H2273" s="53"/>
      <c r="I2273" s="53"/>
      <c r="J2273" s="53"/>
    </row>
    <row r="2274" spans="1:10" s="57" customFormat="1" x14ac:dyDescent="0.25">
      <c r="A2274" s="51"/>
      <c r="B2274" s="52"/>
      <c r="C2274" s="52"/>
      <c r="D2274" s="53"/>
      <c r="E2274" s="53"/>
      <c r="F2274" s="49"/>
      <c r="G2274" s="53"/>
      <c r="H2274" s="53"/>
      <c r="I2274" s="53"/>
      <c r="J2274" s="53"/>
    </row>
    <row r="2275" spans="1:10" s="57" customFormat="1" x14ac:dyDescent="0.25">
      <c r="A2275" s="51"/>
      <c r="B2275" s="52"/>
      <c r="C2275" s="52"/>
      <c r="D2275" s="53"/>
      <c r="E2275" s="53"/>
      <c r="F2275" s="49"/>
      <c r="G2275" s="53"/>
      <c r="H2275" s="53"/>
      <c r="I2275" s="53"/>
      <c r="J2275" s="53"/>
    </row>
    <row r="2276" spans="1:10" s="57" customFormat="1" x14ac:dyDescent="0.25">
      <c r="A2276" s="51"/>
      <c r="B2276" s="52"/>
      <c r="C2276" s="52"/>
      <c r="D2276" s="53"/>
      <c r="E2276" s="53"/>
      <c r="F2276" s="49"/>
      <c r="G2276" s="53"/>
      <c r="H2276" s="53"/>
      <c r="I2276" s="53"/>
      <c r="J2276" s="53"/>
    </row>
    <row r="2277" spans="1:10" s="57" customFormat="1" x14ac:dyDescent="0.25">
      <c r="A2277" s="51"/>
      <c r="B2277" s="52"/>
      <c r="C2277" s="52"/>
      <c r="D2277" s="53"/>
      <c r="E2277" s="53"/>
      <c r="F2277" s="49"/>
      <c r="G2277" s="53"/>
      <c r="H2277" s="53"/>
      <c r="I2277" s="53"/>
      <c r="J2277" s="53"/>
    </row>
    <row r="2278" spans="1:10" s="57" customFormat="1" x14ac:dyDescent="0.25">
      <c r="A2278" s="51"/>
      <c r="B2278" s="52"/>
      <c r="C2278" s="52"/>
      <c r="D2278" s="53"/>
      <c r="E2278" s="53"/>
      <c r="F2278" s="49"/>
      <c r="G2278" s="53"/>
      <c r="H2278" s="53"/>
      <c r="I2278" s="53"/>
      <c r="J2278" s="53"/>
    </row>
    <row r="2279" spans="1:10" s="57" customFormat="1" x14ac:dyDescent="0.25">
      <c r="A2279" s="51"/>
      <c r="B2279" s="52"/>
      <c r="C2279" s="52"/>
      <c r="D2279" s="53"/>
      <c r="E2279" s="53"/>
      <c r="F2279" s="49"/>
      <c r="G2279" s="53"/>
      <c r="H2279" s="53"/>
      <c r="I2279" s="53"/>
      <c r="J2279" s="53"/>
    </row>
    <row r="2280" spans="1:10" s="57" customFormat="1" x14ac:dyDescent="0.25">
      <c r="A2280" s="51"/>
      <c r="B2280" s="52"/>
      <c r="C2280" s="52"/>
      <c r="D2280" s="53"/>
      <c r="E2280" s="53"/>
      <c r="F2280" s="49"/>
      <c r="G2280" s="53"/>
      <c r="H2280" s="53"/>
      <c r="I2280" s="53"/>
      <c r="J2280" s="53"/>
    </row>
    <row r="2281" spans="1:10" s="57" customFormat="1" x14ac:dyDescent="0.25">
      <c r="A2281" s="51"/>
      <c r="B2281" s="52"/>
      <c r="C2281" s="52"/>
      <c r="D2281" s="53"/>
      <c r="E2281" s="53"/>
      <c r="F2281" s="49"/>
      <c r="G2281" s="53"/>
      <c r="H2281" s="53"/>
      <c r="I2281" s="53"/>
      <c r="J2281" s="53"/>
    </row>
    <row r="2282" spans="1:10" s="57" customFormat="1" x14ac:dyDescent="0.25">
      <c r="A2282" s="51"/>
      <c r="B2282" s="52"/>
      <c r="C2282" s="52"/>
      <c r="D2282" s="53"/>
      <c r="E2282" s="53"/>
      <c r="F2282" s="49"/>
      <c r="G2282" s="53"/>
      <c r="H2282" s="53"/>
      <c r="I2282" s="53"/>
      <c r="J2282" s="53"/>
    </row>
    <row r="2283" spans="1:10" s="57" customFormat="1" x14ac:dyDescent="0.25">
      <c r="A2283" s="51"/>
      <c r="B2283" s="52"/>
      <c r="C2283" s="52"/>
      <c r="D2283" s="53"/>
      <c r="E2283" s="53"/>
      <c r="F2283" s="49"/>
      <c r="G2283" s="53"/>
      <c r="H2283" s="53"/>
      <c r="I2283" s="53"/>
      <c r="J2283" s="53"/>
    </row>
    <row r="2284" spans="1:10" s="57" customFormat="1" x14ac:dyDescent="0.25">
      <c r="A2284" s="51"/>
      <c r="B2284" s="52"/>
      <c r="C2284" s="52"/>
      <c r="D2284" s="53"/>
      <c r="E2284" s="53"/>
      <c r="F2284" s="49"/>
      <c r="G2284" s="53"/>
      <c r="H2284" s="53"/>
      <c r="I2284" s="53"/>
      <c r="J2284" s="53"/>
    </row>
    <row r="2285" spans="1:10" s="57" customFormat="1" x14ac:dyDescent="0.25">
      <c r="A2285" s="51"/>
      <c r="B2285" s="52"/>
      <c r="C2285" s="52"/>
      <c r="D2285" s="53"/>
      <c r="E2285" s="53"/>
      <c r="F2285" s="49"/>
      <c r="G2285" s="53"/>
      <c r="H2285" s="53"/>
      <c r="I2285" s="53"/>
      <c r="J2285" s="53"/>
    </row>
    <row r="2286" spans="1:10" s="57" customFormat="1" x14ac:dyDescent="0.25">
      <c r="A2286" s="51"/>
      <c r="B2286" s="52"/>
      <c r="C2286" s="52"/>
      <c r="D2286" s="53"/>
      <c r="E2286" s="53"/>
      <c r="F2286" s="49"/>
      <c r="G2286" s="53"/>
      <c r="H2286" s="53"/>
      <c r="I2286" s="53"/>
      <c r="J2286" s="53"/>
    </row>
    <row r="2287" spans="1:10" s="57" customFormat="1" x14ac:dyDescent="0.25">
      <c r="A2287" s="51"/>
      <c r="B2287" s="52"/>
      <c r="C2287" s="52"/>
      <c r="D2287" s="53"/>
      <c r="E2287" s="53"/>
      <c r="F2287" s="49"/>
      <c r="G2287" s="53"/>
      <c r="H2287" s="53"/>
      <c r="I2287" s="53"/>
      <c r="J2287" s="53"/>
    </row>
    <row r="2288" spans="1:10" s="57" customFormat="1" x14ac:dyDescent="0.25">
      <c r="A2288" s="51"/>
      <c r="B2288" s="52"/>
      <c r="C2288" s="52"/>
      <c r="D2288" s="53"/>
      <c r="E2288" s="53"/>
      <c r="F2288" s="49"/>
      <c r="G2288" s="53"/>
      <c r="H2288" s="53"/>
      <c r="I2288" s="53"/>
      <c r="J2288" s="53"/>
    </row>
    <row r="2289" spans="1:10" s="57" customFormat="1" x14ac:dyDescent="0.25">
      <c r="A2289" s="51"/>
      <c r="B2289" s="52"/>
      <c r="C2289" s="52"/>
      <c r="D2289" s="53"/>
      <c r="E2289" s="53"/>
      <c r="F2289" s="49"/>
      <c r="G2289" s="53"/>
      <c r="H2289" s="53"/>
      <c r="I2289" s="53"/>
      <c r="J2289" s="53"/>
    </row>
    <row r="2290" spans="1:10" s="57" customFormat="1" x14ac:dyDescent="0.25">
      <c r="A2290" s="51"/>
      <c r="B2290" s="52"/>
      <c r="C2290" s="52"/>
      <c r="D2290" s="53"/>
      <c r="E2290" s="53"/>
      <c r="F2290" s="49"/>
      <c r="G2290" s="53"/>
      <c r="H2290" s="53"/>
      <c r="I2290" s="53"/>
      <c r="J2290" s="53"/>
    </row>
    <row r="2291" spans="1:10" s="57" customFormat="1" x14ac:dyDescent="0.25">
      <c r="A2291" s="51"/>
      <c r="B2291" s="52"/>
      <c r="C2291" s="52"/>
      <c r="D2291" s="53"/>
      <c r="E2291" s="53"/>
      <c r="F2291" s="49"/>
      <c r="G2291" s="53"/>
      <c r="H2291" s="53"/>
      <c r="I2291" s="53"/>
      <c r="J2291" s="53"/>
    </row>
    <row r="2292" spans="1:10" s="57" customFormat="1" x14ac:dyDescent="0.25">
      <c r="A2292" s="51"/>
      <c r="B2292" s="52"/>
      <c r="C2292" s="52"/>
      <c r="D2292" s="53"/>
      <c r="E2292" s="53"/>
      <c r="F2292" s="49"/>
      <c r="G2292" s="53"/>
      <c r="H2292" s="53"/>
      <c r="I2292" s="53"/>
      <c r="J2292" s="53"/>
    </row>
    <row r="2293" spans="1:10" s="57" customFormat="1" x14ac:dyDescent="0.25">
      <c r="A2293" s="51"/>
      <c r="B2293" s="52"/>
      <c r="C2293" s="52"/>
      <c r="D2293" s="53"/>
      <c r="E2293" s="53"/>
      <c r="F2293" s="49"/>
      <c r="G2293" s="53"/>
      <c r="H2293" s="53"/>
      <c r="I2293" s="53"/>
      <c r="J2293" s="53"/>
    </row>
    <row r="2294" spans="1:10" s="57" customFormat="1" x14ac:dyDescent="0.25">
      <c r="A2294" s="51"/>
      <c r="B2294" s="52"/>
      <c r="C2294" s="52"/>
      <c r="D2294" s="53"/>
      <c r="E2294" s="53"/>
      <c r="F2294" s="49"/>
      <c r="G2294" s="53"/>
      <c r="H2294" s="53"/>
      <c r="I2294" s="53"/>
      <c r="J2294" s="53"/>
    </row>
    <row r="2295" spans="1:10" s="57" customFormat="1" x14ac:dyDescent="0.25">
      <c r="A2295" s="51"/>
      <c r="B2295" s="52"/>
      <c r="C2295" s="52"/>
      <c r="D2295" s="53"/>
      <c r="E2295" s="53"/>
      <c r="F2295" s="49"/>
      <c r="G2295" s="53"/>
      <c r="H2295" s="53"/>
      <c r="I2295" s="53"/>
      <c r="J2295" s="53"/>
    </row>
    <row r="2296" spans="1:10" s="57" customFormat="1" x14ac:dyDescent="0.25">
      <c r="A2296" s="51"/>
      <c r="B2296" s="52"/>
      <c r="C2296" s="52"/>
      <c r="D2296" s="53"/>
      <c r="E2296" s="53"/>
      <c r="F2296" s="49"/>
      <c r="G2296" s="53"/>
      <c r="H2296" s="53"/>
      <c r="I2296" s="53"/>
      <c r="J2296" s="53"/>
    </row>
    <row r="2297" spans="1:10" s="57" customFormat="1" x14ac:dyDescent="0.25">
      <c r="A2297" s="51"/>
      <c r="B2297" s="52"/>
      <c r="C2297" s="52"/>
      <c r="D2297" s="53"/>
      <c r="E2297" s="53"/>
      <c r="F2297" s="49"/>
      <c r="G2297" s="53"/>
      <c r="H2297" s="53"/>
      <c r="I2297" s="53"/>
      <c r="J2297" s="53"/>
    </row>
    <row r="2298" spans="1:10" s="57" customFormat="1" x14ac:dyDescent="0.25">
      <c r="A2298" s="51"/>
      <c r="B2298" s="52"/>
      <c r="C2298" s="52"/>
      <c r="D2298" s="53"/>
      <c r="E2298" s="53"/>
      <c r="F2298" s="49"/>
      <c r="G2298" s="53"/>
      <c r="H2298" s="53"/>
      <c r="I2298" s="53"/>
      <c r="J2298" s="53"/>
    </row>
    <row r="2299" spans="1:10" s="57" customFormat="1" x14ac:dyDescent="0.25">
      <c r="A2299" s="51"/>
      <c r="B2299" s="52"/>
      <c r="C2299" s="52"/>
      <c r="D2299" s="53"/>
      <c r="E2299" s="53"/>
      <c r="F2299" s="49"/>
      <c r="G2299" s="53"/>
      <c r="H2299" s="53"/>
      <c r="I2299" s="53"/>
      <c r="J2299" s="53"/>
    </row>
    <row r="2300" spans="1:10" s="57" customFormat="1" x14ac:dyDescent="0.25">
      <c r="A2300" s="51"/>
      <c r="B2300" s="52"/>
      <c r="C2300" s="52"/>
      <c r="D2300" s="53"/>
      <c r="E2300" s="53"/>
      <c r="F2300" s="49"/>
      <c r="G2300" s="53"/>
      <c r="H2300" s="53"/>
      <c r="I2300" s="53"/>
      <c r="J2300" s="53"/>
    </row>
    <row r="2301" spans="1:10" x14ac:dyDescent="0.25">
      <c r="A2301" s="44"/>
      <c r="B2301" s="45"/>
      <c r="C2301" s="45"/>
      <c r="D2301" s="46"/>
      <c r="E2301" s="46"/>
      <c r="F2301" s="43"/>
      <c r="G2301" s="46"/>
      <c r="H2301" s="46"/>
      <c r="I2301" s="46"/>
      <c r="J2301" s="46"/>
    </row>
    <row r="2302" spans="1:10" x14ac:dyDescent="0.25">
      <c r="A2302" s="44"/>
      <c r="B2302" s="45"/>
      <c r="C2302" s="45"/>
      <c r="D2302" s="46"/>
      <c r="E2302" s="46"/>
      <c r="F2302" s="43"/>
      <c r="G2302" s="46"/>
      <c r="H2302" s="46"/>
      <c r="I2302" s="46"/>
      <c r="J2302" s="46"/>
    </row>
  </sheetData>
  <mergeCells count="750">
    <mergeCell ref="C312:C316"/>
    <mergeCell ref="C317:C321"/>
    <mergeCell ref="B307:B321"/>
    <mergeCell ref="A307:A321"/>
    <mergeCell ref="C1023:C1027"/>
    <mergeCell ref="C637:C641"/>
    <mergeCell ref="C642:C646"/>
    <mergeCell ref="C647:C651"/>
    <mergeCell ref="B652:B656"/>
    <mergeCell ref="C652:C656"/>
    <mergeCell ref="A657:A671"/>
    <mergeCell ref="B657:B671"/>
    <mergeCell ref="C838:C842"/>
    <mergeCell ref="B1008:B1012"/>
    <mergeCell ref="C1008:C1012"/>
    <mergeCell ref="C918:C922"/>
    <mergeCell ref="C948:C952"/>
    <mergeCell ref="C858:C862"/>
    <mergeCell ref="C998:C1002"/>
    <mergeCell ref="B1013:B1017"/>
    <mergeCell ref="C1013:C1017"/>
    <mergeCell ref="C923:C927"/>
    <mergeCell ref="B1018:B1022"/>
    <mergeCell ref="A2030:A2049"/>
    <mergeCell ref="B2030:B2049"/>
    <mergeCell ref="C2030:C2034"/>
    <mergeCell ref="A2015:A2029"/>
    <mergeCell ref="C953:C957"/>
    <mergeCell ref="C958:C962"/>
    <mergeCell ref="C963:C967"/>
    <mergeCell ref="C968:C972"/>
    <mergeCell ref="C973:C977"/>
    <mergeCell ref="C978:C982"/>
    <mergeCell ref="C983:C987"/>
    <mergeCell ref="B933:B992"/>
    <mergeCell ref="A933:A992"/>
    <mergeCell ref="C1263:C1267"/>
    <mergeCell ref="C1268:C1272"/>
    <mergeCell ref="B1258:B1272"/>
    <mergeCell ref="A1258:A1272"/>
    <mergeCell ref="A1894:A1908"/>
    <mergeCell ref="B1894:B1908"/>
    <mergeCell ref="C1248:C1252"/>
    <mergeCell ref="A1228:A1232"/>
    <mergeCell ref="A1233:A1237"/>
    <mergeCell ref="C1894:C1898"/>
    <mergeCell ref="C1899:C1903"/>
    <mergeCell ref="C1233:C1237"/>
    <mergeCell ref="C1824:C1828"/>
    <mergeCell ref="C1829:C1833"/>
    <mergeCell ref="A1849:A1863"/>
    <mergeCell ref="C1859:C1863"/>
    <mergeCell ref="A1834:A1848"/>
    <mergeCell ref="A1804:A1818"/>
    <mergeCell ref="B1804:B1818"/>
    <mergeCell ref="B1849:B1863"/>
    <mergeCell ref="C1849:C1853"/>
    <mergeCell ref="C1854:C1858"/>
    <mergeCell ref="A1774:A1788"/>
    <mergeCell ref="B1774:B1788"/>
    <mergeCell ref="C1774:C1778"/>
    <mergeCell ref="C1779:C1783"/>
    <mergeCell ref="C1784:C1788"/>
    <mergeCell ref="A1789:A1803"/>
    <mergeCell ref="B1789:B1803"/>
    <mergeCell ref="C1789:C1793"/>
    <mergeCell ref="C1794:C1798"/>
    <mergeCell ref="C1799:C1803"/>
    <mergeCell ref="C1769:C1773"/>
    <mergeCell ref="A1714:A1728"/>
    <mergeCell ref="C1844:C1848"/>
    <mergeCell ref="A1909:A1923"/>
    <mergeCell ref="C1348:C1352"/>
    <mergeCell ref="B1909:B1923"/>
    <mergeCell ref="C1909:C1913"/>
    <mergeCell ref="C1914:C1918"/>
    <mergeCell ref="C1919:C1923"/>
    <mergeCell ref="A1864:A1878"/>
    <mergeCell ref="B1864:B1878"/>
    <mergeCell ref="C1864:C1868"/>
    <mergeCell ref="C1869:C1873"/>
    <mergeCell ref="C1874:C1878"/>
    <mergeCell ref="A1879:A1893"/>
    <mergeCell ref="B1879:B1893"/>
    <mergeCell ref="C1879:C1883"/>
    <mergeCell ref="C1884:C1888"/>
    <mergeCell ref="C1889:C1893"/>
    <mergeCell ref="B1834:B1848"/>
    <mergeCell ref="C1834:C1838"/>
    <mergeCell ref="C1804:C1808"/>
    <mergeCell ref="C1809:C1813"/>
    <mergeCell ref="C1814:C1818"/>
    <mergeCell ref="A1819:A1833"/>
    <mergeCell ref="B1819:B1833"/>
    <mergeCell ref="C1819:C1823"/>
    <mergeCell ref="C1223:C1227"/>
    <mergeCell ref="C1228:C1232"/>
    <mergeCell ref="A1153:A1157"/>
    <mergeCell ref="A1218:A1222"/>
    <mergeCell ref="A1223:A1227"/>
    <mergeCell ref="B1223:B1227"/>
    <mergeCell ref="B1228:B1232"/>
    <mergeCell ref="C1173:C1177"/>
    <mergeCell ref="A1173:A1187"/>
    <mergeCell ref="B1168:B1172"/>
    <mergeCell ref="C1168:C1172"/>
    <mergeCell ref="B1153:B1157"/>
    <mergeCell ref="C1153:C1157"/>
    <mergeCell ref="B1163:B1167"/>
    <mergeCell ref="C1163:C1167"/>
    <mergeCell ref="B1218:B1222"/>
    <mergeCell ref="C1208:C1212"/>
    <mergeCell ref="C1213:C1217"/>
    <mergeCell ref="B1213:B1217"/>
    <mergeCell ref="B1208:B1212"/>
    <mergeCell ref="B1203:B1207"/>
    <mergeCell ref="B1198:B1202"/>
    <mergeCell ref="B1158:B1162"/>
    <mergeCell ref="C1158:C1162"/>
    <mergeCell ref="C1093:C1097"/>
    <mergeCell ref="C1078:C1082"/>
    <mergeCell ref="C1063:C1067"/>
    <mergeCell ref="B1063:B1067"/>
    <mergeCell ref="A1063:A1067"/>
    <mergeCell ref="A1068:A1072"/>
    <mergeCell ref="B1068:B1072"/>
    <mergeCell ref="A1073:A1077"/>
    <mergeCell ref="C1073:C1077"/>
    <mergeCell ref="C1183:C1187"/>
    <mergeCell ref="C1198:C1202"/>
    <mergeCell ref="C1203:C1207"/>
    <mergeCell ref="B1053:B1057"/>
    <mergeCell ref="B1038:B1042"/>
    <mergeCell ref="C1148:C1152"/>
    <mergeCell ref="B1173:B1187"/>
    <mergeCell ref="C1218:C1222"/>
    <mergeCell ref="C1043:C1047"/>
    <mergeCell ref="C1038:C1042"/>
    <mergeCell ref="B1048:B1052"/>
    <mergeCell ref="B1143:B1147"/>
    <mergeCell ref="C1068:C1072"/>
    <mergeCell ref="B1073:B1077"/>
    <mergeCell ref="C1083:C1087"/>
    <mergeCell ref="B1138:B1142"/>
    <mergeCell ref="C1138:C1142"/>
    <mergeCell ref="C1053:C1057"/>
    <mergeCell ref="C1098:C1102"/>
    <mergeCell ref="C1058:C1062"/>
    <mergeCell ref="B1058:B1062"/>
    <mergeCell ref="C1128:C1132"/>
    <mergeCell ref="C1133:C1137"/>
    <mergeCell ref="B1078:B1137"/>
    <mergeCell ref="C1018:C1022"/>
    <mergeCell ref="A1043:A1047"/>
    <mergeCell ref="A1048:A1052"/>
    <mergeCell ref="C1048:C1052"/>
    <mergeCell ref="B1043:B1047"/>
    <mergeCell ref="A1028:A1032"/>
    <mergeCell ref="B1028:B1032"/>
    <mergeCell ref="B1033:B1037"/>
    <mergeCell ref="C1028:C1032"/>
    <mergeCell ref="C928:C932"/>
    <mergeCell ref="A928:A932"/>
    <mergeCell ref="C302:C306"/>
    <mergeCell ref="B367:B386"/>
    <mergeCell ref="C382:C386"/>
    <mergeCell ref="B302:B306"/>
    <mergeCell ref="C327:C331"/>
    <mergeCell ref="C392:C396"/>
    <mergeCell ref="B352:B366"/>
    <mergeCell ref="B337:B351"/>
    <mergeCell ref="A387:A406"/>
    <mergeCell ref="C332:C336"/>
    <mergeCell ref="C372:C376"/>
    <mergeCell ref="C377:C381"/>
    <mergeCell ref="A322:A336"/>
    <mergeCell ref="B322:B336"/>
    <mergeCell ref="C402:C406"/>
    <mergeCell ref="B387:B406"/>
    <mergeCell ref="C337:C341"/>
    <mergeCell ref="C342:C346"/>
    <mergeCell ref="C352:C356"/>
    <mergeCell ref="C357:C361"/>
    <mergeCell ref="C322:C326"/>
    <mergeCell ref="C307:C311"/>
    <mergeCell ref="C387:C391"/>
    <mergeCell ref="C347:C351"/>
    <mergeCell ref="B407:B421"/>
    <mergeCell ref="C417:C421"/>
    <mergeCell ref="B512:B531"/>
    <mergeCell ref="C512:C516"/>
    <mergeCell ref="C407:C411"/>
    <mergeCell ref="C472:C476"/>
    <mergeCell ref="B477:B491"/>
    <mergeCell ref="C477:C481"/>
    <mergeCell ref="C482:C486"/>
    <mergeCell ref="C487:C491"/>
    <mergeCell ref="C412:C416"/>
    <mergeCell ref="B422:B436"/>
    <mergeCell ref="B492:B511"/>
    <mergeCell ref="C492:C496"/>
    <mergeCell ref="C422:C426"/>
    <mergeCell ref="C427:C431"/>
    <mergeCell ref="C432:C436"/>
    <mergeCell ref="C517:C521"/>
    <mergeCell ref="C527:C531"/>
    <mergeCell ref="C502:C506"/>
    <mergeCell ref="C522:C526"/>
    <mergeCell ref="C497:C501"/>
    <mergeCell ref="C462:C466"/>
    <mergeCell ref="L2180:P2180"/>
    <mergeCell ref="C2145:C2149"/>
    <mergeCell ref="C2150:C2154"/>
    <mergeCell ref="C2155:C2159"/>
    <mergeCell ref="C2170:C2174"/>
    <mergeCell ref="C2165:C2169"/>
    <mergeCell ref="C2160:C2164"/>
    <mergeCell ref="C1634:C1638"/>
    <mergeCell ref="C1518:C1522"/>
    <mergeCell ref="C1548:C1552"/>
    <mergeCell ref="C1553:C1557"/>
    <mergeCell ref="C1558:C1562"/>
    <mergeCell ref="C1563:C1567"/>
    <mergeCell ref="C1568:C1572"/>
    <mergeCell ref="C2140:C2144"/>
    <mergeCell ref="C1975:C1979"/>
    <mergeCell ref="C1980:C1984"/>
    <mergeCell ref="C1985:C1989"/>
    <mergeCell ref="C1990:C1994"/>
    <mergeCell ref="C2070:C2074"/>
    <mergeCell ref="C2075:C2079"/>
    <mergeCell ref="C2080:C2084"/>
    <mergeCell ref="C1839:C1843"/>
    <mergeCell ref="C2085:C2089"/>
    <mergeCell ref="C2035:C2039"/>
    <mergeCell ref="B1924:B1938"/>
    <mergeCell ref="C1924:C1928"/>
    <mergeCell ref="C1929:C1933"/>
    <mergeCell ref="C1934:C1938"/>
    <mergeCell ref="C2005:C2009"/>
    <mergeCell ref="C2010:C2014"/>
    <mergeCell ref="B2050:B2069"/>
    <mergeCell ref="C2050:C2054"/>
    <mergeCell ref="C2055:C2059"/>
    <mergeCell ref="C2060:C2064"/>
    <mergeCell ref="C2065:C2069"/>
    <mergeCell ref="B2015:B2029"/>
    <mergeCell ref="C2015:C2019"/>
    <mergeCell ref="C2020:C2024"/>
    <mergeCell ref="C2000:C2004"/>
    <mergeCell ref="C1904:C1908"/>
    <mergeCell ref="C2135:C2139"/>
    <mergeCell ref="A1939:B1953"/>
    <mergeCell ref="C1939:C1943"/>
    <mergeCell ref="C1949:C1953"/>
    <mergeCell ref="C1944:C1948"/>
    <mergeCell ref="A1924:A1938"/>
    <mergeCell ref="A1954:J1954"/>
    <mergeCell ref="A1955:A1974"/>
    <mergeCell ref="B1955:B1974"/>
    <mergeCell ref="C1955:C1959"/>
    <mergeCell ref="C1960:C1964"/>
    <mergeCell ref="C1965:C1969"/>
    <mergeCell ref="C1970:C1974"/>
    <mergeCell ref="C2025:C2029"/>
    <mergeCell ref="A1975:A1994"/>
    <mergeCell ref="B1975:B1994"/>
    <mergeCell ref="A2070:B2089"/>
    <mergeCell ref="C2040:C2044"/>
    <mergeCell ref="C2045:C2049"/>
    <mergeCell ref="A2050:A2069"/>
    <mergeCell ref="A1995:A2014"/>
    <mergeCell ref="B1995:B2014"/>
    <mergeCell ref="C1995:C1999"/>
    <mergeCell ref="A2185:J2185"/>
    <mergeCell ref="A437:A456"/>
    <mergeCell ref="B437:B456"/>
    <mergeCell ref="C437:C441"/>
    <mergeCell ref="C442:C446"/>
    <mergeCell ref="C452:C456"/>
    <mergeCell ref="A547:A566"/>
    <mergeCell ref="A2090:B2179"/>
    <mergeCell ref="C2090:C2094"/>
    <mergeCell ref="C2095:C2099"/>
    <mergeCell ref="C2175:C2179"/>
    <mergeCell ref="C2100:C2104"/>
    <mergeCell ref="C2110:C2114"/>
    <mergeCell ref="C2120:C2124"/>
    <mergeCell ref="C2125:C2129"/>
    <mergeCell ref="C2130:C2134"/>
    <mergeCell ref="C2105:C2109"/>
    <mergeCell ref="C2115:C2119"/>
    <mergeCell ref="B532:B546"/>
    <mergeCell ref="A532:A546"/>
    <mergeCell ref="A672:A686"/>
    <mergeCell ref="B672:B686"/>
    <mergeCell ref="C692:C696"/>
    <mergeCell ref="A652:A656"/>
    <mergeCell ref="A1759:A1773"/>
    <mergeCell ref="B1759:B1773"/>
    <mergeCell ref="C1759:C1763"/>
    <mergeCell ref="C1764:C1768"/>
    <mergeCell ref="A1699:A1713"/>
    <mergeCell ref="B1699:B1713"/>
    <mergeCell ref="C1699:C1703"/>
    <mergeCell ref="C1704:C1708"/>
    <mergeCell ref="C1709:C1713"/>
    <mergeCell ref="B1714:B1728"/>
    <mergeCell ref="C1714:C1718"/>
    <mergeCell ref="C1719:C1723"/>
    <mergeCell ref="C1724:C1728"/>
    <mergeCell ref="A1729:A1743"/>
    <mergeCell ref="B1729:B1743"/>
    <mergeCell ref="C1729:C1733"/>
    <mergeCell ref="C1734:C1738"/>
    <mergeCell ref="A1744:A1758"/>
    <mergeCell ref="B1744:B1758"/>
    <mergeCell ref="C1744:C1748"/>
    <mergeCell ref="C1749:C1753"/>
    <mergeCell ref="C1754:C1758"/>
    <mergeCell ref="C1664:C1668"/>
    <mergeCell ref="A1669:A1683"/>
    <mergeCell ref="B1669:B1683"/>
    <mergeCell ref="C1669:C1673"/>
    <mergeCell ref="C1674:C1678"/>
    <mergeCell ref="A1684:A1698"/>
    <mergeCell ref="B1684:B1698"/>
    <mergeCell ref="C1684:C1688"/>
    <mergeCell ref="C1689:C1693"/>
    <mergeCell ref="C1694:C1698"/>
    <mergeCell ref="A1654:A1668"/>
    <mergeCell ref="B1654:B1668"/>
    <mergeCell ref="C1318:C1322"/>
    <mergeCell ref="C1283:C1287"/>
    <mergeCell ref="B1293:B1297"/>
    <mergeCell ref="B1238:B1242"/>
    <mergeCell ref="B1288:B1292"/>
    <mergeCell ref="C1363:C1367"/>
    <mergeCell ref="C1253:C1257"/>
    <mergeCell ref="C1258:C1262"/>
    <mergeCell ref="C1298:C1302"/>
    <mergeCell ref="C1288:C1292"/>
    <mergeCell ref="B1338:B1352"/>
    <mergeCell ref="B1353:B1367"/>
    <mergeCell ref="B1323:B1337"/>
    <mergeCell ref="C1323:C1327"/>
    <mergeCell ref="C1328:C1332"/>
    <mergeCell ref="C1333:C1337"/>
    <mergeCell ref="C1303:C1307"/>
    <mergeCell ref="C1273:C1277"/>
    <mergeCell ref="B1278:B1282"/>
    <mergeCell ref="B1303:B1307"/>
    <mergeCell ref="C1278:C1282"/>
    <mergeCell ref="B1308:B1322"/>
    <mergeCell ref="C1308:C1312"/>
    <mergeCell ref="B1243:B1247"/>
    <mergeCell ref="C823:C827"/>
    <mergeCell ref="C597:C601"/>
    <mergeCell ref="C592:C596"/>
    <mergeCell ref="A763:A827"/>
    <mergeCell ref="A1138:A1142"/>
    <mergeCell ref="A1038:A1042"/>
    <mergeCell ref="A1008:A1012"/>
    <mergeCell ref="A903:A917"/>
    <mergeCell ref="A918:A922"/>
    <mergeCell ref="A1003:A1007"/>
    <mergeCell ref="C873:C877"/>
    <mergeCell ref="C878:C882"/>
    <mergeCell ref="C993:C997"/>
    <mergeCell ref="C908:C912"/>
    <mergeCell ref="C988:C992"/>
    <mergeCell ref="A762:J762"/>
    <mergeCell ref="C783:C787"/>
    <mergeCell ref="A993:A997"/>
    <mergeCell ref="B918:B922"/>
    <mergeCell ref="C1003:C1007"/>
    <mergeCell ref="C933:C937"/>
    <mergeCell ref="A692:B761"/>
    <mergeCell ref="C732:C736"/>
    <mergeCell ref="A637:A651"/>
    <mergeCell ref="C677:C681"/>
    <mergeCell ref="C752:C756"/>
    <mergeCell ref="C808:C812"/>
    <mergeCell ref="B828:B887"/>
    <mergeCell ref="C843:C847"/>
    <mergeCell ref="A923:A927"/>
    <mergeCell ref="B923:B927"/>
    <mergeCell ref="C788:C792"/>
    <mergeCell ref="C672:C676"/>
    <mergeCell ref="C793:C797"/>
    <mergeCell ref="C798:C802"/>
    <mergeCell ref="C803:C807"/>
    <mergeCell ref="C813:C817"/>
    <mergeCell ref="A687:A691"/>
    <mergeCell ref="B687:B691"/>
    <mergeCell ref="C687:C691"/>
    <mergeCell ref="C707:C711"/>
    <mergeCell ref="C757:C761"/>
    <mergeCell ref="C702:C706"/>
    <mergeCell ref="C697:C701"/>
    <mergeCell ref="C778:C782"/>
    <mergeCell ref="C773:C777"/>
    <mergeCell ref="C763:C767"/>
    <mergeCell ref="C768:C772"/>
    <mergeCell ref="A422:A436"/>
    <mergeCell ref="B602:B621"/>
    <mergeCell ref="C818:C822"/>
    <mergeCell ref="C567:C571"/>
    <mergeCell ref="C547:C551"/>
    <mergeCell ref="C1103:C1107"/>
    <mergeCell ref="C1108:C1112"/>
    <mergeCell ref="C1113:C1117"/>
    <mergeCell ref="C943:C947"/>
    <mergeCell ref="C833:C837"/>
    <mergeCell ref="C938:C942"/>
    <mergeCell ref="C863:C867"/>
    <mergeCell ref="C868:C872"/>
    <mergeCell ref="C712:C716"/>
    <mergeCell ref="C622:C626"/>
    <mergeCell ref="C627:C631"/>
    <mergeCell ref="C632:C636"/>
    <mergeCell ref="C903:C907"/>
    <mergeCell ref="C883:C887"/>
    <mergeCell ref="C913:C917"/>
    <mergeCell ref="C848:C852"/>
    <mergeCell ref="C853:C857"/>
    <mergeCell ref="C587:C591"/>
    <mergeCell ref="C682:C686"/>
    <mergeCell ref="A127:A131"/>
    <mergeCell ref="B127:B131"/>
    <mergeCell ref="C127:C131"/>
    <mergeCell ref="A132:A136"/>
    <mergeCell ref="B132:B136"/>
    <mergeCell ref="C132:C136"/>
    <mergeCell ref="A152:A211"/>
    <mergeCell ref="A287:A301"/>
    <mergeCell ref="B287:B301"/>
    <mergeCell ref="C287:C291"/>
    <mergeCell ref="C197:C201"/>
    <mergeCell ref="C202:C206"/>
    <mergeCell ref="A227:A241"/>
    <mergeCell ref="B227:B241"/>
    <mergeCell ref="C227:C231"/>
    <mergeCell ref="C232:C236"/>
    <mergeCell ref="C237:C241"/>
    <mergeCell ref="A137:A151"/>
    <mergeCell ref="B137:B151"/>
    <mergeCell ref="C137:C141"/>
    <mergeCell ref="C142:C146"/>
    <mergeCell ref="A47:A51"/>
    <mergeCell ref="B47:B51"/>
    <mergeCell ref="C47:C51"/>
    <mergeCell ref="C62:C66"/>
    <mergeCell ref="B27:B31"/>
    <mergeCell ref="C57:C61"/>
    <mergeCell ref="A5:J5"/>
    <mergeCell ref="A6:J6"/>
    <mergeCell ref="A7:A9"/>
    <mergeCell ref="B7:B9"/>
    <mergeCell ref="E7:J7"/>
    <mergeCell ref="D7:D9"/>
    <mergeCell ref="C7:C9"/>
    <mergeCell ref="J8:J9"/>
    <mergeCell ref="A52:A66"/>
    <mergeCell ref="B52:B66"/>
    <mergeCell ref="C52:C56"/>
    <mergeCell ref="A11:J11"/>
    <mergeCell ref="A32:A46"/>
    <mergeCell ref="B32:B46"/>
    <mergeCell ref="C32:C36"/>
    <mergeCell ref="C37:C41"/>
    <mergeCell ref="C42:C46"/>
    <mergeCell ref="C72:C76"/>
    <mergeCell ref="B152:B211"/>
    <mergeCell ref="C207:C211"/>
    <mergeCell ref="A67:A126"/>
    <mergeCell ref="C67:C71"/>
    <mergeCell ref="B67:B126"/>
    <mergeCell ref="C167:C171"/>
    <mergeCell ref="C272:C276"/>
    <mergeCell ref="C247:C251"/>
    <mergeCell ref="C162:C166"/>
    <mergeCell ref="B267:B286"/>
    <mergeCell ref="C192:C196"/>
    <mergeCell ref="C182:C186"/>
    <mergeCell ref="C187:C191"/>
    <mergeCell ref="C87:C91"/>
    <mergeCell ref="C92:C96"/>
    <mergeCell ref="C97:C101"/>
    <mergeCell ref="C102:C106"/>
    <mergeCell ref="C107:C111"/>
    <mergeCell ref="C112:C116"/>
    <mergeCell ref="C117:C121"/>
    <mergeCell ref="C157:C161"/>
    <mergeCell ref="C152:C156"/>
    <mergeCell ref="C262:C266"/>
    <mergeCell ref="C122:C126"/>
    <mergeCell ref="C82:C86"/>
    <mergeCell ref="C77:C81"/>
    <mergeCell ref="A407:A421"/>
    <mergeCell ref="A242:A266"/>
    <mergeCell ref="B242:B266"/>
    <mergeCell ref="A367:A386"/>
    <mergeCell ref="C367:C371"/>
    <mergeCell ref="C267:C271"/>
    <mergeCell ref="A337:A351"/>
    <mergeCell ref="C282:C286"/>
    <mergeCell ref="A352:A366"/>
    <mergeCell ref="A212:A226"/>
    <mergeCell ref="B212:B226"/>
    <mergeCell ref="A302:A306"/>
    <mergeCell ref="A267:A286"/>
    <mergeCell ref="C257:C261"/>
    <mergeCell ref="C212:C216"/>
    <mergeCell ref="C217:C221"/>
    <mergeCell ref="C222:C226"/>
    <mergeCell ref="C297:C301"/>
    <mergeCell ref="C277:C281"/>
    <mergeCell ref="C147:C151"/>
    <mergeCell ref="C292:C296"/>
    <mergeCell ref="C27:C31"/>
    <mergeCell ref="C17:C21"/>
    <mergeCell ref="C12:C16"/>
    <mergeCell ref="A27:A31"/>
    <mergeCell ref="C22:C26"/>
    <mergeCell ref="B12:B26"/>
    <mergeCell ref="A12:A26"/>
    <mergeCell ref="C1659:C1663"/>
    <mergeCell ref="C1538:C1542"/>
    <mergeCell ref="C1543:C1547"/>
    <mergeCell ref="A1588:J1588"/>
    <mergeCell ref="C1583:C1587"/>
    <mergeCell ref="A1498:A1502"/>
    <mergeCell ref="B1498:B1502"/>
    <mergeCell ref="A1639:A1653"/>
    <mergeCell ref="B1639:B1653"/>
    <mergeCell ref="C1639:C1643"/>
    <mergeCell ref="C1644:C1648"/>
    <mergeCell ref="C1503:C1507"/>
    <mergeCell ref="B1624:B1638"/>
    <mergeCell ref="C1624:C1628"/>
    <mergeCell ref="C1629:C1633"/>
    <mergeCell ref="C1573:C1577"/>
    <mergeCell ref="A1503:B1587"/>
    <mergeCell ref="C1513:C1517"/>
    <mergeCell ref="A1463:A1467"/>
    <mergeCell ref="A1443:A1447"/>
    <mergeCell ref="C1488:C1492"/>
    <mergeCell ref="C1508:C1512"/>
    <mergeCell ref="C1458:C1462"/>
    <mergeCell ref="C1468:C1472"/>
    <mergeCell ref="C1448:C1452"/>
    <mergeCell ref="C1453:C1457"/>
    <mergeCell ref="C1498:C1502"/>
    <mergeCell ref="A1468:A1472"/>
    <mergeCell ref="B1468:B1472"/>
    <mergeCell ref="A1448:A1462"/>
    <mergeCell ref="B1448:B1462"/>
    <mergeCell ref="B1443:B1447"/>
    <mergeCell ref="C1443:C1447"/>
    <mergeCell ref="C1463:C1467"/>
    <mergeCell ref="C1493:C1497"/>
    <mergeCell ref="B1488:B1497"/>
    <mergeCell ref="C1473:C1477"/>
    <mergeCell ref="B1463:B1467"/>
    <mergeCell ref="C2201:C2205"/>
    <mergeCell ref="C1523:C1527"/>
    <mergeCell ref="C1619:C1623"/>
    <mergeCell ref="C1649:C1653"/>
    <mergeCell ref="C1679:C1683"/>
    <mergeCell ref="C1533:C1537"/>
    <mergeCell ref="C1739:C1743"/>
    <mergeCell ref="A1594:A1608"/>
    <mergeCell ref="B1594:B1608"/>
    <mergeCell ref="C1594:C1598"/>
    <mergeCell ref="C1599:C1603"/>
    <mergeCell ref="C1604:C1608"/>
    <mergeCell ref="A1609:A1623"/>
    <mergeCell ref="B1609:B1623"/>
    <mergeCell ref="C1609:C1613"/>
    <mergeCell ref="C1614:C1618"/>
    <mergeCell ref="A1624:A1638"/>
    <mergeCell ref="C1528:C1532"/>
    <mergeCell ref="C1578:C1582"/>
    <mergeCell ref="C1654:C1658"/>
    <mergeCell ref="C2194:C2198"/>
    <mergeCell ref="A1589:A1593"/>
    <mergeCell ref="B1589:B1593"/>
    <mergeCell ref="C1589:C1593"/>
    <mergeCell ref="B622:B636"/>
    <mergeCell ref="A828:A887"/>
    <mergeCell ref="A998:A1002"/>
    <mergeCell ref="A512:A531"/>
    <mergeCell ref="A567:A571"/>
    <mergeCell ref="A602:A621"/>
    <mergeCell ref="B1233:B1237"/>
    <mergeCell ref="A587:A601"/>
    <mergeCell ref="B587:B601"/>
    <mergeCell ref="B1193:B1197"/>
    <mergeCell ref="B993:B997"/>
    <mergeCell ref="A1033:A1037"/>
    <mergeCell ref="A1143:A1147"/>
    <mergeCell ref="B763:B827"/>
    <mergeCell ref="B637:B651"/>
    <mergeCell ref="A1053:A1057"/>
    <mergeCell ref="A1078:A1137"/>
    <mergeCell ref="A1058:A1062"/>
    <mergeCell ref="B928:B932"/>
    <mergeCell ref="B1398:B1412"/>
    <mergeCell ref="C1408:C1412"/>
    <mergeCell ref="C1418:C1422"/>
    <mergeCell ref="A1488:A1497"/>
    <mergeCell ref="C1478:C1482"/>
    <mergeCell ref="C1483:C1487"/>
    <mergeCell ref="B1473:B1487"/>
    <mergeCell ref="A1473:A1487"/>
    <mergeCell ref="C1393:C1397"/>
    <mergeCell ref="A1378:A1397"/>
    <mergeCell ref="B1378:B1397"/>
    <mergeCell ref="B1428:B1442"/>
    <mergeCell ref="C1398:C1402"/>
    <mergeCell ref="C1403:C1407"/>
    <mergeCell ref="C1383:C1387"/>
    <mergeCell ref="C1423:C1427"/>
    <mergeCell ref="C1413:C1417"/>
    <mergeCell ref="C1433:C1437"/>
    <mergeCell ref="B1413:B1427"/>
    <mergeCell ref="C1388:C1392"/>
    <mergeCell ref="C1428:C1432"/>
    <mergeCell ref="C1438:C1442"/>
    <mergeCell ref="B1368:B1372"/>
    <mergeCell ref="A1323:A1337"/>
    <mergeCell ref="A1148:A1152"/>
    <mergeCell ref="B1188:B1192"/>
    <mergeCell ref="A1303:A1307"/>
    <mergeCell ref="A1278:A1282"/>
    <mergeCell ref="B1283:B1287"/>
    <mergeCell ref="B1273:B1277"/>
    <mergeCell ref="A1238:A1242"/>
    <mergeCell ref="A1213:A1217"/>
    <mergeCell ref="A1198:A1202"/>
    <mergeCell ref="A1293:A1297"/>
    <mergeCell ref="A1158:A1162"/>
    <mergeCell ref="A1168:A1172"/>
    <mergeCell ref="A1188:A1192"/>
    <mergeCell ref="A1193:A1197"/>
    <mergeCell ref="A1203:A1207"/>
    <mergeCell ref="A1208:A1212"/>
    <mergeCell ref="A1283:A1287"/>
    <mergeCell ref="A1243:A1247"/>
    <mergeCell ref="B1248:B1252"/>
    <mergeCell ref="A1248:A1252"/>
    <mergeCell ref="A1288:A1292"/>
    <mergeCell ref="A1253:A1257"/>
    <mergeCell ref="C1353:C1357"/>
    <mergeCell ref="A1428:A1442"/>
    <mergeCell ref="A1413:A1427"/>
    <mergeCell ref="A1373:A1377"/>
    <mergeCell ref="C1373:C1377"/>
    <mergeCell ref="C1378:C1382"/>
    <mergeCell ref="C1358:C1362"/>
    <mergeCell ref="C1343:C1347"/>
    <mergeCell ref="C1238:C1242"/>
    <mergeCell ref="C1243:C1247"/>
    <mergeCell ref="B1253:B1257"/>
    <mergeCell ref="A1338:A1352"/>
    <mergeCell ref="C1338:C1342"/>
    <mergeCell ref="A1273:A1277"/>
    <mergeCell ref="A1308:A1322"/>
    <mergeCell ref="A1298:A1302"/>
    <mergeCell ref="C1368:C1372"/>
    <mergeCell ref="C1293:C1297"/>
    <mergeCell ref="B1298:B1302"/>
    <mergeCell ref="C1313:C1317"/>
    <mergeCell ref="A1398:A1412"/>
    <mergeCell ref="A1368:A1372"/>
    <mergeCell ref="A1353:A1367"/>
    <mergeCell ref="B1373:B1377"/>
    <mergeCell ref="C1118:C1122"/>
    <mergeCell ref="C1123:C1127"/>
    <mergeCell ref="C1188:C1192"/>
    <mergeCell ref="C1193:C1197"/>
    <mergeCell ref="C717:C721"/>
    <mergeCell ref="C722:C726"/>
    <mergeCell ref="A1013:A1017"/>
    <mergeCell ref="A1018:A1022"/>
    <mergeCell ref="A1023:A1027"/>
    <mergeCell ref="B1023:B1027"/>
    <mergeCell ref="C737:C741"/>
    <mergeCell ref="C742:C746"/>
    <mergeCell ref="C747:C751"/>
    <mergeCell ref="C727:C731"/>
    <mergeCell ref="C1178:C1182"/>
    <mergeCell ref="C1033:C1037"/>
    <mergeCell ref="C1088:C1092"/>
    <mergeCell ref="C1143:C1147"/>
    <mergeCell ref="B998:B1002"/>
    <mergeCell ref="B903:B917"/>
    <mergeCell ref="A1163:A1167"/>
    <mergeCell ref="B1003:B1007"/>
    <mergeCell ref="B1148:B1152"/>
    <mergeCell ref="C828:C832"/>
    <mergeCell ref="A898:A902"/>
    <mergeCell ref="B898:B902"/>
    <mergeCell ref="C898:C902"/>
    <mergeCell ref="C397:C401"/>
    <mergeCell ref="C447:C451"/>
    <mergeCell ref="C467:C471"/>
    <mergeCell ref="C657:C661"/>
    <mergeCell ref="C662:C666"/>
    <mergeCell ref="C667:C671"/>
    <mergeCell ref="C507:C511"/>
    <mergeCell ref="C532:C536"/>
    <mergeCell ref="C602:C606"/>
    <mergeCell ref="C607:C611"/>
    <mergeCell ref="C617:C621"/>
    <mergeCell ref="C612:C616"/>
    <mergeCell ref="C572:C576"/>
    <mergeCell ref="C542:C546"/>
    <mergeCell ref="C537:C541"/>
    <mergeCell ref="C457:C461"/>
    <mergeCell ref="C557:C561"/>
    <mergeCell ref="C562:C566"/>
    <mergeCell ref="C552:C556"/>
    <mergeCell ref="C577:C581"/>
    <mergeCell ref="C582:C586"/>
    <mergeCell ref="H2:J2"/>
    <mergeCell ref="H3:J3"/>
    <mergeCell ref="H1:J1"/>
    <mergeCell ref="H4:J4"/>
    <mergeCell ref="A888:A892"/>
    <mergeCell ref="B888:B892"/>
    <mergeCell ref="C888:C892"/>
    <mergeCell ref="A893:A897"/>
    <mergeCell ref="B893:B897"/>
    <mergeCell ref="C893:C897"/>
    <mergeCell ref="C172:C176"/>
    <mergeCell ref="C177:C181"/>
    <mergeCell ref="C362:C366"/>
    <mergeCell ref="C242:C246"/>
    <mergeCell ref="C252:C256"/>
    <mergeCell ref="A572:A586"/>
    <mergeCell ref="B572:B586"/>
    <mergeCell ref="A457:A476"/>
    <mergeCell ref="B457:B476"/>
    <mergeCell ref="A492:A511"/>
    <mergeCell ref="A477:A491"/>
    <mergeCell ref="B567:B571"/>
    <mergeCell ref="B547:B566"/>
    <mergeCell ref="A622:A636"/>
  </mergeCells>
  <pageMargins left="0.19685039370078741" right="0.15748031496062992" top="0.23622047244094491" bottom="0.31496062992125984" header="0.19685039370078741" footer="0.31496062992125984"/>
  <pageSetup paperSize="9" scale="50" fitToHeight="0" orientation="landscape" r:id="rId1"/>
  <rowBreaks count="41" manualBreakCount="41">
    <brk id="31" min="2" max="9" man="1"/>
    <brk id="91" max="9" man="1"/>
    <brk id="151" max="9" man="1"/>
    <brk id="211" min="2" max="9" man="1"/>
    <brk id="266" max="9" man="1"/>
    <brk id="321" max="9" man="1"/>
    <brk id="386" max="9" man="1"/>
    <brk id="441" max="9" man="1"/>
    <brk id="491" max="9" man="1"/>
    <brk id="546" max="9" man="1"/>
    <brk id="586" max="9" man="1"/>
    <brk id="636" max="9" man="1"/>
    <brk id="686" max="9" man="1"/>
    <brk id="736" max="9" man="1"/>
    <brk id="761" max="9" man="1"/>
    <brk id="822" min="2" max="9" man="1"/>
    <brk id="882" max="9" man="1"/>
    <brk id="947" max="9" man="1"/>
    <brk id="992" min="2" max="9" man="1"/>
    <brk id="1042" min="2" max="9" man="1"/>
    <brk id="1112" max="9" man="1"/>
    <brk id="1157" max="9" man="1"/>
    <brk id="1212" min="2" max="9" man="1"/>
    <brk id="1272" min="2" max="9" man="1"/>
    <brk id="1322" min="2" max="9" man="1"/>
    <brk id="1367" min="2" max="9" man="1"/>
    <brk id="1427" min="2" max="9" man="1"/>
    <brk id="1487" min="2" max="9" man="1"/>
    <brk id="1552" max="9" man="1"/>
    <brk id="1587" min="2" max="9" man="1"/>
    <brk id="1638" max="9" man="1"/>
    <brk id="1683" max="9" man="1"/>
    <brk id="1728" max="9" man="1"/>
    <brk id="1788" max="9" man="1"/>
    <brk id="1833" max="9" man="1"/>
    <brk id="1878" min="2" max="9" man="1"/>
    <brk id="1928" min="2" max="9" man="1"/>
    <brk id="1974" max="9" man="1"/>
    <brk id="2029" max="9" man="1"/>
    <brk id="2089" min="2" max="9" man="1"/>
    <brk id="2159" max="9" man="1"/>
  </rowBreaks>
  <colBreaks count="1" manualBreakCount="1">
    <brk id="10" max="1048575" man="1"/>
  </colBreaks>
  <ignoredErrors>
    <ignoredError sqref="F377:I377 F412:I412 F1383 G1383:I1383"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C28" sqref="C28"/>
    </sheetView>
  </sheetViews>
  <sheetFormatPr defaultRowHeight="15" x14ac:dyDescent="0.25"/>
  <cols>
    <col min="2" max="2" width="19.28515625" customWidth="1"/>
    <col min="3" max="3" width="21.7109375" customWidth="1"/>
    <col min="4" max="4" width="16.28515625" bestFit="1" customWidth="1"/>
    <col min="5" max="5" width="23.140625" customWidth="1"/>
    <col min="6" max="6" width="14.42578125" customWidth="1"/>
    <col min="7" max="7" width="15" bestFit="1" customWidth="1"/>
    <col min="8" max="8" width="14" customWidth="1"/>
    <col min="9" max="9" width="18.7109375" customWidth="1"/>
    <col min="10" max="10" width="15.28515625" customWidth="1"/>
    <col min="11" max="11" width="12.42578125" customWidth="1"/>
  </cols>
  <sheetData>
    <row r="1" spans="1:10" ht="18.75" x14ac:dyDescent="0.3">
      <c r="A1" s="197" t="s">
        <v>229</v>
      </c>
      <c r="B1" s="199"/>
      <c r="C1" s="22" t="s">
        <v>250</v>
      </c>
      <c r="D1" s="22" t="s">
        <v>251</v>
      </c>
      <c r="E1" s="14"/>
      <c r="F1" s="13"/>
      <c r="G1" s="13"/>
    </row>
    <row r="2" spans="1:10" ht="18.75" x14ac:dyDescent="0.3">
      <c r="A2" s="16" t="s">
        <v>230</v>
      </c>
      <c r="B2" s="17">
        <v>103319.4</v>
      </c>
      <c r="C2" s="14"/>
      <c r="D2" s="14"/>
      <c r="E2" s="15">
        <f>B2+B3</f>
        <v>107457.15827999999</v>
      </c>
      <c r="F2" s="15">
        <f>E2-D9-E15</f>
        <v>4013.1878199999919</v>
      </c>
      <c r="G2" s="15"/>
    </row>
    <row r="3" spans="1:10" ht="18.75" x14ac:dyDescent="0.3">
      <c r="A3" s="16" t="s">
        <v>231</v>
      </c>
      <c r="B3" s="17">
        <v>4137.75828</v>
      </c>
      <c r="C3" s="15">
        <v>4304.9750000000004</v>
      </c>
      <c r="D3" s="15">
        <v>167.21672000000001</v>
      </c>
      <c r="E3" s="14"/>
      <c r="F3" s="13"/>
      <c r="G3" s="15"/>
    </row>
    <row r="4" spans="1:10" ht="18.75" x14ac:dyDescent="0.3">
      <c r="A4" s="14"/>
      <c r="B4" s="14"/>
      <c r="C4" s="14"/>
      <c r="D4" s="14"/>
      <c r="E4" s="14"/>
      <c r="F4" s="13"/>
      <c r="G4" s="13"/>
    </row>
    <row r="5" spans="1:10" ht="18.75" x14ac:dyDescent="0.3">
      <c r="A5" s="197" t="s">
        <v>232</v>
      </c>
      <c r="B5" s="198"/>
      <c r="C5" s="198"/>
      <c r="D5" s="199"/>
      <c r="E5" s="22" t="s">
        <v>239</v>
      </c>
      <c r="F5" s="15">
        <f>B14+C14+D14+D8</f>
        <v>4137.7718302949033</v>
      </c>
    </row>
    <row r="6" spans="1:10" ht="18.75" x14ac:dyDescent="0.3">
      <c r="A6" s="16"/>
      <c r="B6" s="18" t="s">
        <v>233</v>
      </c>
      <c r="C6" s="19"/>
      <c r="D6" s="18" t="s">
        <v>234</v>
      </c>
      <c r="E6" s="14"/>
      <c r="F6" s="13"/>
      <c r="G6" s="13"/>
      <c r="H6" s="38"/>
      <c r="I6" s="38"/>
      <c r="J6" s="38"/>
    </row>
    <row r="7" spans="1:10" ht="18.75" x14ac:dyDescent="0.3">
      <c r="A7" s="16" t="s">
        <v>230</v>
      </c>
      <c r="B7" s="17">
        <v>20201</v>
      </c>
      <c r="C7" s="17"/>
      <c r="D7" s="17">
        <v>16187.798629999999</v>
      </c>
      <c r="E7" s="15">
        <f>B7-D7</f>
        <v>4013.2013700000007</v>
      </c>
      <c r="F7" s="13"/>
      <c r="G7" s="13"/>
      <c r="H7" s="38"/>
      <c r="I7" s="35"/>
      <c r="J7" s="38"/>
    </row>
    <row r="8" spans="1:10" ht="18.75" x14ac:dyDescent="0.3">
      <c r="A8" s="16" t="s">
        <v>235</v>
      </c>
      <c r="B8" s="17">
        <v>841.70834000000002</v>
      </c>
      <c r="C8" s="17"/>
      <c r="D8" s="17">
        <v>674.49161000000004</v>
      </c>
      <c r="E8" s="15">
        <f>B8-D8</f>
        <v>167.21672999999998</v>
      </c>
      <c r="F8" s="13"/>
      <c r="G8" s="13"/>
      <c r="H8" s="38"/>
      <c r="I8" s="36"/>
      <c r="J8" s="38"/>
    </row>
    <row r="9" spans="1:10" ht="18.75" x14ac:dyDescent="0.3">
      <c r="A9" s="16" t="s">
        <v>237</v>
      </c>
      <c r="B9" s="17">
        <f>SUM(B7:B8)</f>
        <v>21042.708340000001</v>
      </c>
      <c r="C9" s="17"/>
      <c r="D9" s="17">
        <f>SUM(D7:D8)</f>
        <v>16862.290239999998</v>
      </c>
      <c r="E9" s="15">
        <f>B9-D9</f>
        <v>4180.4181000000026</v>
      </c>
      <c r="F9" s="13"/>
      <c r="G9" s="13"/>
      <c r="H9" s="38"/>
      <c r="I9" s="37"/>
      <c r="J9" s="38"/>
    </row>
    <row r="10" spans="1:10" ht="18.75" x14ac:dyDescent="0.3">
      <c r="A10" s="14"/>
      <c r="B10" s="15"/>
      <c r="C10" s="15"/>
      <c r="D10" s="14"/>
      <c r="E10" s="14"/>
      <c r="F10" s="13"/>
    </row>
    <row r="11" spans="1:10" ht="18.75" x14ac:dyDescent="0.3">
      <c r="A11" s="200" t="s">
        <v>236</v>
      </c>
      <c r="B11" s="200"/>
      <c r="C11" s="200"/>
      <c r="D11" s="200"/>
      <c r="E11" s="18" t="s">
        <v>225</v>
      </c>
      <c r="F11" s="20"/>
    </row>
    <row r="12" spans="1:10" ht="18.75" x14ac:dyDescent="0.3">
      <c r="A12" s="16"/>
      <c r="B12" s="27" t="s">
        <v>240</v>
      </c>
      <c r="C12" s="27" t="s">
        <v>241</v>
      </c>
      <c r="D12" s="27" t="s">
        <v>242</v>
      </c>
    </row>
    <row r="13" spans="1:10" ht="18.75" x14ac:dyDescent="0.3">
      <c r="A13" s="16" t="s">
        <v>230</v>
      </c>
      <c r="B13" s="28">
        <f>B15*95.999984972/100</f>
        <v>19026.802250312194</v>
      </c>
      <c r="C13" s="28">
        <f>C15*95.999984972/100</f>
        <v>35880.572072794566</v>
      </c>
      <c r="D13" s="28">
        <f>D15*95.999984972/100</f>
        <v>28211.025676598325</v>
      </c>
      <c r="E13" s="21">
        <f>B13+C13+D13</f>
        <v>83118.399999705085</v>
      </c>
    </row>
    <row r="14" spans="1:10" ht="18.75" x14ac:dyDescent="0.3">
      <c r="A14" s="16" t="s">
        <v>235</v>
      </c>
      <c r="B14" s="30">
        <f>B15*4.000015028/100</f>
        <v>792.78652968780182</v>
      </c>
      <c r="C14" s="30">
        <f>C15*4.000015028/100</f>
        <v>1495.0296872054323</v>
      </c>
      <c r="D14" s="30">
        <f>D15*4.000015028/100</f>
        <v>1175.4640034016691</v>
      </c>
      <c r="E14">
        <f>B14+C14+D14</f>
        <v>3463.2802202949033</v>
      </c>
      <c r="F14" s="21">
        <f>E15*95.999984972/100</f>
        <v>83118.399999705085</v>
      </c>
    </row>
    <row r="15" spans="1:10" ht="18.75" x14ac:dyDescent="0.3">
      <c r="A15" s="16" t="s">
        <v>237</v>
      </c>
      <c r="B15" s="28">
        <v>19819.588779999998</v>
      </c>
      <c r="C15" s="28">
        <v>37375.601759999998</v>
      </c>
      <c r="D15" s="28">
        <v>29386.489679999999</v>
      </c>
      <c r="E15" s="26">
        <f>B15+C15+D15</f>
        <v>86581.680219999995</v>
      </c>
    </row>
    <row r="16" spans="1:10" ht="18.75" x14ac:dyDescent="0.3">
      <c r="A16" s="13"/>
      <c r="B16" s="31">
        <f>B13+B14</f>
        <v>19819.588779999995</v>
      </c>
      <c r="C16" s="31">
        <f>C13+C14</f>
        <v>37375.601759999998</v>
      </c>
      <c r="D16" s="31">
        <f>D13+D14</f>
        <v>29386.489679999995</v>
      </c>
      <c r="F16" s="21"/>
    </row>
    <row r="17" spans="1:9" ht="18.75" x14ac:dyDescent="0.3">
      <c r="A17" s="13"/>
      <c r="B17" s="34"/>
      <c r="C17" s="34"/>
      <c r="D17" s="34"/>
      <c r="F17" s="21"/>
    </row>
    <row r="18" spans="1:9" ht="18.75" x14ac:dyDescent="0.3">
      <c r="A18" s="197" t="s">
        <v>238</v>
      </c>
      <c r="B18" s="199"/>
      <c r="C18" s="13"/>
      <c r="D18" s="13"/>
    </row>
    <row r="19" spans="1:9" ht="18.75" x14ac:dyDescent="0.3">
      <c r="A19" s="16" t="s">
        <v>230</v>
      </c>
      <c r="B19" s="17">
        <f>B2-D7-E13</f>
        <v>4013.2013702949043</v>
      </c>
      <c r="C19" s="13"/>
      <c r="D19" s="13"/>
      <c r="E19" s="24" t="s">
        <v>248</v>
      </c>
      <c r="F19" s="25">
        <v>86581.66</v>
      </c>
    </row>
    <row r="20" spans="1:9" ht="18.75" x14ac:dyDescent="0.3">
      <c r="A20" s="16" t="s">
        <v>235</v>
      </c>
      <c r="B20" s="17">
        <f>B3-D8-E14</f>
        <v>-1.3550294903325266E-2</v>
      </c>
      <c r="C20" s="13"/>
      <c r="D20" s="13"/>
      <c r="E20" s="12" t="s">
        <v>249</v>
      </c>
      <c r="F20" s="12">
        <f>86581.68022-86581.66</f>
        <v>2.0219999991240911E-2</v>
      </c>
    </row>
    <row r="21" spans="1:9" ht="18.75" x14ac:dyDescent="0.3">
      <c r="A21" s="16" t="s">
        <v>237</v>
      </c>
      <c r="B21" s="19"/>
      <c r="C21" s="13"/>
      <c r="D21" s="13"/>
    </row>
    <row r="22" spans="1:9" ht="18.75" x14ac:dyDescent="0.3">
      <c r="A22" s="13"/>
      <c r="B22" s="13"/>
      <c r="C22" s="13"/>
      <c r="D22" s="13"/>
    </row>
    <row r="23" spans="1:9" ht="18.75" x14ac:dyDescent="0.3">
      <c r="A23" s="19"/>
      <c r="B23" s="23" t="s">
        <v>247</v>
      </c>
      <c r="C23" s="19">
        <f>674.49161+3463.28022</f>
        <v>4137.7718299999997</v>
      </c>
      <c r="D23" s="13"/>
    </row>
    <row r="24" spans="1:9" ht="18.75" x14ac:dyDescent="0.3">
      <c r="A24" s="13"/>
      <c r="B24" s="13"/>
      <c r="C24" s="13"/>
      <c r="D24" s="13"/>
    </row>
    <row r="26" spans="1:9" ht="18.75" x14ac:dyDescent="0.3">
      <c r="B26" s="200" t="s">
        <v>236</v>
      </c>
      <c r="C26" s="200"/>
      <c r="D26" s="200"/>
      <c r="E26" s="200"/>
    </row>
    <row r="27" spans="1:9" ht="18.75" x14ac:dyDescent="0.3">
      <c r="B27" s="16"/>
      <c r="C27" s="27" t="s">
        <v>240</v>
      </c>
      <c r="D27" s="27" t="s">
        <v>241</v>
      </c>
      <c r="E27" s="27" t="s">
        <v>242</v>
      </c>
    </row>
    <row r="28" spans="1:9" ht="18.75" x14ac:dyDescent="0.3">
      <c r="B28" s="16" t="s">
        <v>230</v>
      </c>
      <c r="C28" s="28">
        <f>C30*96/100</f>
        <v>19026.8052288</v>
      </c>
      <c r="D28" s="28">
        <f>D30*96/100</f>
        <v>35880.577689600002</v>
      </c>
      <c r="E28" s="28">
        <f>E30*96/100</f>
        <v>28211.017084800002</v>
      </c>
      <c r="F28" s="21">
        <f>C28+D28+E28</f>
        <v>83118.400003200004</v>
      </c>
    </row>
    <row r="29" spans="1:9" ht="18.75" x14ac:dyDescent="0.3">
      <c r="B29" s="16" t="s">
        <v>235</v>
      </c>
      <c r="C29" s="30">
        <f>C30*4/100</f>
        <v>792.78355119999992</v>
      </c>
      <c r="D29" s="30">
        <f>D30*4/100</f>
        <v>1495.0240703999998</v>
      </c>
      <c r="E29" s="30">
        <f>E30*4/100</f>
        <v>1175.4590452</v>
      </c>
      <c r="F29">
        <f>C29+D29+E29</f>
        <v>3463.2666668000002</v>
      </c>
    </row>
    <row r="30" spans="1:9" ht="18.75" x14ac:dyDescent="0.3">
      <c r="B30" s="16" t="s">
        <v>237</v>
      </c>
      <c r="C30" s="28">
        <v>19819.588779999998</v>
      </c>
      <c r="D30" s="28">
        <v>37375.601759999998</v>
      </c>
      <c r="E30" s="40">
        <f>29386.48968-0.01355</f>
        <v>29386.476129999999</v>
      </c>
      <c r="F30">
        <f>C30+D30+E30</f>
        <v>86581.666669999991</v>
      </c>
      <c r="G30" s="41"/>
      <c r="H30" s="42" t="s">
        <v>263</v>
      </c>
      <c r="I30" s="42"/>
    </row>
    <row r="31" spans="1:9" x14ac:dyDescent="0.25">
      <c r="C31" s="39">
        <f>C28+C29</f>
        <v>19819.588779999998</v>
      </c>
      <c r="D31" s="39">
        <f>D28+D29</f>
        <v>37375.601760000005</v>
      </c>
      <c r="E31" s="39">
        <f>E28+E29</f>
        <v>29386.476130000003</v>
      </c>
      <c r="F31" s="21">
        <f>C31+D31+E31</f>
        <v>86581.666670000006</v>
      </c>
    </row>
    <row r="32" spans="1:9" x14ac:dyDescent="0.25">
      <c r="B32" s="29" t="s">
        <v>252</v>
      </c>
      <c r="C32" s="29"/>
    </row>
    <row r="33" spans="2:3" x14ac:dyDescent="0.25">
      <c r="B33" s="29" t="s">
        <v>253</v>
      </c>
      <c r="C33" s="29"/>
    </row>
  </sheetData>
  <mergeCells count="5">
    <mergeCell ref="A5:D5"/>
    <mergeCell ref="A18:B18"/>
    <mergeCell ref="A1:B1"/>
    <mergeCell ref="A11:D11"/>
    <mergeCell ref="B26:E26"/>
  </mergeCells>
  <pageMargins left="0.70866141732283472" right="0.70866141732283472" top="0.74803149606299213" bottom="0.74803149606299213" header="0.31496062992125984" footer="0.31496062992125984"/>
  <pageSetup paperSize="9" scale="8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topLeftCell="A4" workbookViewId="0">
      <selection activeCell="G10" sqref="G10"/>
    </sheetView>
  </sheetViews>
  <sheetFormatPr defaultColWidth="9.140625" defaultRowHeight="18.75" x14ac:dyDescent="0.3"/>
  <cols>
    <col min="1" max="1" width="9.140625" style="13"/>
    <col min="2" max="2" width="17.140625" style="13" customWidth="1"/>
    <col min="3" max="3" width="15.7109375" style="13" customWidth="1"/>
    <col min="4" max="4" width="15.28515625" style="13" customWidth="1"/>
    <col min="5" max="6" width="9.140625" style="13"/>
    <col min="7" max="7" width="33.7109375" style="13" customWidth="1"/>
    <col min="8" max="16384" width="9.140625" style="13"/>
  </cols>
  <sheetData>
    <row r="2" spans="1:7" x14ac:dyDescent="0.3">
      <c r="B2" s="13" t="s">
        <v>237</v>
      </c>
    </row>
    <row r="3" spans="1:7" x14ac:dyDescent="0.3">
      <c r="A3" s="19"/>
      <c r="B3" s="20" t="s">
        <v>257</v>
      </c>
      <c r="C3" s="20" t="s">
        <v>258</v>
      </c>
      <c r="D3" s="20" t="s">
        <v>259</v>
      </c>
      <c r="F3" s="13" t="s">
        <v>262</v>
      </c>
    </row>
    <row r="4" spans="1:7" x14ac:dyDescent="0.3">
      <c r="A4" s="20">
        <v>2023</v>
      </c>
      <c r="B4" s="20">
        <v>3841.4</v>
      </c>
      <c r="C4" s="20"/>
      <c r="D4" s="20"/>
    </row>
    <row r="5" spans="1:7" x14ac:dyDescent="0.3">
      <c r="A5" s="20">
        <v>2024</v>
      </c>
      <c r="B5" s="20">
        <v>4264.6000000000004</v>
      </c>
      <c r="C5" s="20"/>
      <c r="D5" s="20"/>
    </row>
    <row r="6" spans="1:7" x14ac:dyDescent="0.3">
      <c r="A6" s="20">
        <v>2025</v>
      </c>
      <c r="B6" s="20">
        <v>4264.6000000000004</v>
      </c>
      <c r="C6" s="20"/>
      <c r="D6" s="20"/>
    </row>
    <row r="7" spans="1:7" x14ac:dyDescent="0.3">
      <c r="A7" s="20">
        <v>2026</v>
      </c>
      <c r="B7" s="20">
        <v>4264.6000000000004</v>
      </c>
      <c r="C7" s="20"/>
      <c r="D7" s="20"/>
    </row>
    <row r="8" spans="1:7" x14ac:dyDescent="0.3">
      <c r="A8" s="20">
        <v>2027</v>
      </c>
      <c r="B8" s="20">
        <v>4264.6000000000004</v>
      </c>
      <c r="C8" s="20"/>
      <c r="D8" s="20"/>
    </row>
    <row r="10" spans="1:7" x14ac:dyDescent="0.3">
      <c r="B10" s="33" t="s">
        <v>260</v>
      </c>
      <c r="G10" s="32"/>
    </row>
    <row r="11" spans="1:7" x14ac:dyDescent="0.3">
      <c r="A11" s="19"/>
      <c r="B11" s="20" t="s">
        <v>257</v>
      </c>
      <c r="C11" s="20" t="s">
        <v>258</v>
      </c>
      <c r="D11" s="20" t="s">
        <v>259</v>
      </c>
      <c r="G11" s="32"/>
    </row>
    <row r="12" spans="1:7" ht="20.25" customHeight="1" x14ac:dyDescent="0.3">
      <c r="A12" s="20">
        <v>2023</v>
      </c>
      <c r="B12" s="20">
        <v>1949.6</v>
      </c>
      <c r="C12" s="20"/>
      <c r="D12" s="20"/>
      <c r="G12" s="32"/>
    </row>
    <row r="13" spans="1:7" ht="21" customHeight="1" x14ac:dyDescent="0.3">
      <c r="A13" s="20">
        <v>2024</v>
      </c>
      <c r="B13" s="20">
        <v>2372.8000000000002</v>
      </c>
      <c r="C13" s="20"/>
      <c r="D13" s="20"/>
      <c r="G13" s="32"/>
    </row>
    <row r="14" spans="1:7" ht="18" customHeight="1" x14ac:dyDescent="0.3">
      <c r="A14" s="20">
        <v>2025</v>
      </c>
      <c r="B14" s="20">
        <v>2372.8000000000002</v>
      </c>
      <c r="C14" s="20"/>
      <c r="D14" s="20"/>
      <c r="G14" s="32"/>
    </row>
    <row r="15" spans="1:7" x14ac:dyDescent="0.3">
      <c r="A15" s="20">
        <v>2026</v>
      </c>
      <c r="B15" s="20">
        <v>2372.8000000000002</v>
      </c>
      <c r="C15" s="20"/>
      <c r="D15" s="20"/>
    </row>
    <row r="16" spans="1:7" x14ac:dyDescent="0.3">
      <c r="A16" s="20">
        <v>2027</v>
      </c>
      <c r="B16" s="20">
        <v>2372.8000000000002</v>
      </c>
      <c r="C16" s="20"/>
      <c r="D16" s="20"/>
    </row>
    <row r="18" spans="1:4" x14ac:dyDescent="0.3">
      <c r="B18" s="13" t="s">
        <v>261</v>
      </c>
    </row>
    <row r="19" spans="1:4" x14ac:dyDescent="0.3">
      <c r="A19" s="19"/>
      <c r="B19" s="20" t="s">
        <v>257</v>
      </c>
      <c r="C19" s="20" t="s">
        <v>258</v>
      </c>
      <c r="D19" s="20" t="s">
        <v>259</v>
      </c>
    </row>
    <row r="20" spans="1:4" x14ac:dyDescent="0.3">
      <c r="A20" s="20">
        <v>2023</v>
      </c>
      <c r="B20" s="20">
        <v>1891.8</v>
      </c>
      <c r="C20" s="20"/>
      <c r="D20" s="20"/>
    </row>
    <row r="21" spans="1:4" x14ac:dyDescent="0.3">
      <c r="A21" s="20">
        <v>2024</v>
      </c>
      <c r="B21" s="20">
        <v>1891.8</v>
      </c>
      <c r="C21" s="20"/>
      <c r="D21" s="20"/>
    </row>
    <row r="22" spans="1:4" x14ac:dyDescent="0.3">
      <c r="A22" s="20">
        <v>2025</v>
      </c>
      <c r="B22" s="20">
        <v>1891.8</v>
      </c>
      <c r="C22" s="20"/>
      <c r="D22" s="20"/>
    </row>
    <row r="23" spans="1:4" x14ac:dyDescent="0.3">
      <c r="A23" s="20">
        <v>2026</v>
      </c>
      <c r="B23" s="20">
        <v>1891.8</v>
      </c>
      <c r="C23" s="20"/>
      <c r="D23" s="20"/>
    </row>
    <row r="24" spans="1:4" x14ac:dyDescent="0.3">
      <c r="A24" s="20">
        <v>2027</v>
      </c>
      <c r="B24" s="20">
        <v>1891.8</v>
      </c>
      <c r="C24" s="20"/>
      <c r="D24" s="20"/>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таблица 2 к Порядку истина </vt:lpstr>
      <vt:lpstr>Лист2</vt:lpstr>
      <vt:lpstr>Лист3</vt:lpstr>
      <vt:lpstr>'таблица 2 к Порядку истина '!Заголовки_для_печати</vt:lpstr>
      <vt:lpstr>'таблица 2 к Порядку истина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dc:creator>
  <cp:lastModifiedBy>User</cp:lastModifiedBy>
  <cp:lastPrinted>2024-11-19T06:47:12Z</cp:lastPrinted>
  <dcterms:created xsi:type="dcterms:W3CDTF">2021-12-20T06:36:37Z</dcterms:created>
  <dcterms:modified xsi:type="dcterms:W3CDTF">2024-11-19T11:58:18Z</dcterms:modified>
</cp:coreProperties>
</file>