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Лист1!$A$1:$J$330</definedName>
    <definedName name="_xlnm.Print_Area" localSheetId="0">Лист1!$A$1:$J$338</definedName>
  </definedNames>
  <calcPr calcId="162913"/>
</workbook>
</file>

<file path=xl/calcChain.xml><?xml version="1.0" encoding="utf-8"?>
<calcChain xmlns="http://schemas.openxmlformats.org/spreadsheetml/2006/main">
  <c r="F287" i="1" l="1"/>
  <c r="F257" i="1"/>
  <c r="F259" i="1"/>
  <c r="F258" i="1" l="1"/>
  <c r="F328" i="1" s="1"/>
  <c r="F282" i="1" l="1"/>
  <c r="F279" i="1"/>
  <c r="F277" i="1"/>
  <c r="F274" i="1"/>
  <c r="F267" i="1"/>
  <c r="E56" i="1" l="1"/>
  <c r="F6" i="1"/>
  <c r="G287" i="1" l="1"/>
  <c r="J132" i="1"/>
  <c r="H172" i="1"/>
  <c r="G172" i="1"/>
  <c r="H287" i="1"/>
  <c r="I250" i="1" l="1"/>
  <c r="H250" i="1"/>
  <c r="G250" i="1"/>
  <c r="F250" i="1"/>
  <c r="I249" i="1"/>
  <c r="H249" i="1"/>
  <c r="G249" i="1"/>
  <c r="F249" i="1"/>
  <c r="I248" i="1"/>
  <c r="H248" i="1"/>
  <c r="G248" i="1"/>
  <c r="F248" i="1"/>
  <c r="I247" i="1"/>
  <c r="I246" i="1" s="1"/>
  <c r="H247" i="1"/>
  <c r="H246" i="1" s="1"/>
  <c r="G247" i="1"/>
  <c r="F247" i="1"/>
  <c r="F246" i="1" s="1"/>
  <c r="E248" i="1"/>
  <c r="E249" i="1"/>
  <c r="E250" i="1"/>
  <c r="E247" i="1"/>
  <c r="I195" i="1"/>
  <c r="H195" i="1"/>
  <c r="G195" i="1"/>
  <c r="F195" i="1"/>
  <c r="I194" i="1"/>
  <c r="H194" i="1"/>
  <c r="G194" i="1"/>
  <c r="F194" i="1"/>
  <c r="I193" i="1"/>
  <c r="H193" i="1"/>
  <c r="G193" i="1"/>
  <c r="F193" i="1"/>
  <c r="I192" i="1"/>
  <c r="H192" i="1"/>
  <c r="H191" i="1" s="1"/>
  <c r="G192" i="1"/>
  <c r="G191" i="1" s="1"/>
  <c r="F192" i="1"/>
  <c r="F191" i="1" s="1"/>
  <c r="E193" i="1"/>
  <c r="E194" i="1"/>
  <c r="E195" i="1"/>
  <c r="E192" i="1"/>
  <c r="I175" i="1"/>
  <c r="H175" i="1"/>
  <c r="G175" i="1"/>
  <c r="F175" i="1"/>
  <c r="I174" i="1"/>
  <c r="H174" i="1"/>
  <c r="G174" i="1"/>
  <c r="F174" i="1"/>
  <c r="I173" i="1"/>
  <c r="H173" i="1"/>
  <c r="H171" i="1" s="1"/>
  <c r="G173" i="1"/>
  <c r="F173" i="1"/>
  <c r="I172" i="1"/>
  <c r="I171" i="1" s="1"/>
  <c r="F172" i="1"/>
  <c r="F171" i="1" s="1"/>
  <c r="E173" i="1"/>
  <c r="E174" i="1"/>
  <c r="E175" i="1"/>
  <c r="E172" i="1"/>
  <c r="I95" i="1"/>
  <c r="H95" i="1"/>
  <c r="G95" i="1"/>
  <c r="F95" i="1"/>
  <c r="E95" i="1"/>
  <c r="I94" i="1"/>
  <c r="H94" i="1"/>
  <c r="G94" i="1"/>
  <c r="E94" i="1"/>
  <c r="I93" i="1"/>
  <c r="H93" i="1"/>
  <c r="G93" i="1"/>
  <c r="F93" i="1"/>
  <c r="E93" i="1"/>
  <c r="I92" i="1"/>
  <c r="H92" i="1"/>
  <c r="G92" i="1"/>
  <c r="F92" i="1"/>
  <c r="E92" i="1"/>
  <c r="I80" i="1"/>
  <c r="H80" i="1"/>
  <c r="G80" i="1"/>
  <c r="F80" i="1"/>
  <c r="E80" i="1"/>
  <c r="I79" i="1"/>
  <c r="H79" i="1"/>
  <c r="G79" i="1"/>
  <c r="F79" i="1"/>
  <c r="E79" i="1"/>
  <c r="I78" i="1"/>
  <c r="H78" i="1"/>
  <c r="G78" i="1"/>
  <c r="F78" i="1"/>
  <c r="E78" i="1"/>
  <c r="I77" i="1"/>
  <c r="H77" i="1"/>
  <c r="G77" i="1"/>
  <c r="F77" i="1"/>
  <c r="E77" i="1"/>
  <c r="I65" i="1"/>
  <c r="H65" i="1"/>
  <c r="G65" i="1"/>
  <c r="F65" i="1"/>
  <c r="E65" i="1"/>
  <c r="I64" i="1"/>
  <c r="H64" i="1"/>
  <c r="G64" i="1"/>
  <c r="F64" i="1"/>
  <c r="E64" i="1"/>
  <c r="I63" i="1"/>
  <c r="H63" i="1"/>
  <c r="G63" i="1"/>
  <c r="F63" i="1"/>
  <c r="E63" i="1"/>
  <c r="I62" i="1"/>
  <c r="H62" i="1"/>
  <c r="G62" i="1"/>
  <c r="F62" i="1"/>
  <c r="E62" i="1"/>
  <c r="I50" i="1"/>
  <c r="H50" i="1"/>
  <c r="G50" i="1"/>
  <c r="F50" i="1"/>
  <c r="E50" i="1"/>
  <c r="I49" i="1"/>
  <c r="H49" i="1"/>
  <c r="G49" i="1"/>
  <c r="F49" i="1"/>
  <c r="E49" i="1"/>
  <c r="I48" i="1"/>
  <c r="H48" i="1"/>
  <c r="G48" i="1"/>
  <c r="F48" i="1"/>
  <c r="E48" i="1"/>
  <c r="I47" i="1"/>
  <c r="H47" i="1"/>
  <c r="G47" i="1"/>
  <c r="F47" i="1"/>
  <c r="E47" i="1"/>
  <c r="I20" i="1"/>
  <c r="H20" i="1"/>
  <c r="G20" i="1"/>
  <c r="F20" i="1"/>
  <c r="I19" i="1"/>
  <c r="H19" i="1"/>
  <c r="G19" i="1"/>
  <c r="F19" i="1"/>
  <c r="I18" i="1"/>
  <c r="H18" i="1"/>
  <c r="G18" i="1"/>
  <c r="F18" i="1"/>
  <c r="I17" i="1"/>
  <c r="I16" i="1" s="1"/>
  <c r="H17" i="1"/>
  <c r="G17" i="1"/>
  <c r="G16" i="1" s="1"/>
  <c r="F17" i="1"/>
  <c r="E18" i="1"/>
  <c r="E19" i="1"/>
  <c r="E20" i="1"/>
  <c r="E17" i="1"/>
  <c r="J7" i="1"/>
  <c r="J8" i="1"/>
  <c r="J9" i="1"/>
  <c r="J10" i="1"/>
  <c r="J12" i="1"/>
  <c r="J13" i="1"/>
  <c r="J14" i="1"/>
  <c r="J15" i="1"/>
  <c r="J37" i="1"/>
  <c r="J38" i="1"/>
  <c r="J39" i="1"/>
  <c r="J40" i="1"/>
  <c r="J42" i="1"/>
  <c r="J43" i="1"/>
  <c r="J44" i="1"/>
  <c r="J45" i="1"/>
  <c r="J52" i="1"/>
  <c r="J53" i="1"/>
  <c r="J54" i="1"/>
  <c r="J55" i="1"/>
  <c r="J57" i="1"/>
  <c r="J58" i="1"/>
  <c r="J59" i="1"/>
  <c r="J60" i="1"/>
  <c r="J67" i="1"/>
  <c r="J68" i="1"/>
  <c r="J69" i="1"/>
  <c r="J70" i="1"/>
  <c r="J72" i="1"/>
  <c r="J73" i="1"/>
  <c r="J74" i="1"/>
  <c r="J75" i="1"/>
  <c r="J82" i="1"/>
  <c r="J83" i="1"/>
  <c r="J84" i="1"/>
  <c r="J85" i="1"/>
  <c r="J87" i="1"/>
  <c r="J88" i="1"/>
  <c r="J89" i="1"/>
  <c r="J90" i="1"/>
  <c r="J97" i="1"/>
  <c r="J98" i="1"/>
  <c r="J99" i="1"/>
  <c r="J100" i="1"/>
  <c r="J102" i="1"/>
  <c r="J103" i="1"/>
  <c r="J104" i="1"/>
  <c r="J105" i="1"/>
  <c r="J107" i="1"/>
  <c r="J108" i="1"/>
  <c r="J109" i="1"/>
  <c r="J110" i="1"/>
  <c r="J112" i="1"/>
  <c r="J113" i="1"/>
  <c r="J114" i="1"/>
  <c r="J115" i="1"/>
  <c r="J117" i="1"/>
  <c r="J118" i="1"/>
  <c r="J119" i="1"/>
  <c r="J120" i="1"/>
  <c r="J122" i="1"/>
  <c r="J123" i="1"/>
  <c r="J124" i="1"/>
  <c r="J125" i="1"/>
  <c r="J127" i="1"/>
  <c r="J128" i="1"/>
  <c r="J129" i="1"/>
  <c r="J130" i="1"/>
  <c r="J133" i="1"/>
  <c r="J134" i="1"/>
  <c r="J135" i="1"/>
  <c r="J137" i="1"/>
  <c r="J138" i="1"/>
  <c r="J139" i="1"/>
  <c r="J140" i="1"/>
  <c r="J142" i="1"/>
  <c r="J143" i="1"/>
  <c r="J144" i="1"/>
  <c r="J145" i="1"/>
  <c r="J147" i="1"/>
  <c r="J148" i="1"/>
  <c r="J149" i="1"/>
  <c r="J150" i="1"/>
  <c r="J152" i="1"/>
  <c r="J153" i="1"/>
  <c r="J154" i="1"/>
  <c r="J155" i="1"/>
  <c r="J157" i="1"/>
  <c r="J158" i="1"/>
  <c r="J159" i="1"/>
  <c r="J160" i="1"/>
  <c r="J162" i="1"/>
  <c r="J163" i="1"/>
  <c r="J164" i="1"/>
  <c r="J165" i="1"/>
  <c r="J167" i="1"/>
  <c r="J168" i="1"/>
  <c r="J169" i="1"/>
  <c r="J170" i="1"/>
  <c r="J177" i="1"/>
  <c r="J178" i="1"/>
  <c r="J179" i="1"/>
  <c r="J180" i="1"/>
  <c r="J182" i="1"/>
  <c r="J183" i="1"/>
  <c r="J184" i="1"/>
  <c r="J185" i="1"/>
  <c r="J187" i="1"/>
  <c r="J188" i="1"/>
  <c r="J189" i="1"/>
  <c r="J190" i="1"/>
  <c r="J197" i="1"/>
  <c r="J198" i="1"/>
  <c r="J199" i="1"/>
  <c r="J200" i="1"/>
  <c r="J202" i="1"/>
  <c r="J203" i="1"/>
  <c r="J204" i="1"/>
  <c r="J205" i="1"/>
  <c r="J207" i="1"/>
  <c r="J208" i="1"/>
  <c r="J209" i="1"/>
  <c r="J210" i="1"/>
  <c r="J212" i="1"/>
  <c r="J213" i="1"/>
  <c r="J214" i="1"/>
  <c r="J215" i="1"/>
  <c r="J217" i="1"/>
  <c r="J218" i="1"/>
  <c r="J219" i="1"/>
  <c r="J220" i="1"/>
  <c r="J222" i="1"/>
  <c r="J223" i="1"/>
  <c r="J224" i="1"/>
  <c r="J225" i="1"/>
  <c r="J227" i="1"/>
  <c r="J228" i="1"/>
  <c r="J229" i="1"/>
  <c r="J230" i="1"/>
  <c r="J232" i="1"/>
  <c r="J233" i="1"/>
  <c r="J234" i="1"/>
  <c r="J235" i="1"/>
  <c r="J237" i="1"/>
  <c r="J238" i="1"/>
  <c r="J239" i="1"/>
  <c r="J240" i="1"/>
  <c r="J242" i="1"/>
  <c r="J243" i="1"/>
  <c r="J244" i="1"/>
  <c r="J245" i="1"/>
  <c r="J252" i="1"/>
  <c r="J253" i="1"/>
  <c r="J254" i="1"/>
  <c r="J255" i="1"/>
  <c r="I251" i="1"/>
  <c r="H251" i="1"/>
  <c r="G251" i="1"/>
  <c r="F251" i="1"/>
  <c r="E251" i="1"/>
  <c r="I241" i="1"/>
  <c r="H241" i="1"/>
  <c r="G241" i="1"/>
  <c r="F241" i="1"/>
  <c r="E241" i="1"/>
  <c r="I236" i="1"/>
  <c r="H236" i="1"/>
  <c r="G236" i="1"/>
  <c r="F236" i="1"/>
  <c r="E236" i="1"/>
  <c r="I231" i="1"/>
  <c r="H231" i="1"/>
  <c r="G231" i="1"/>
  <c r="F231" i="1"/>
  <c r="E231" i="1"/>
  <c r="I226" i="1"/>
  <c r="H226" i="1"/>
  <c r="G226" i="1"/>
  <c r="F226" i="1"/>
  <c r="E226" i="1"/>
  <c r="I221" i="1"/>
  <c r="H221" i="1"/>
  <c r="G221" i="1"/>
  <c r="F221" i="1"/>
  <c r="E221" i="1"/>
  <c r="I216" i="1"/>
  <c r="H216" i="1"/>
  <c r="G216" i="1"/>
  <c r="F216" i="1"/>
  <c r="E216" i="1"/>
  <c r="I211" i="1"/>
  <c r="H211" i="1"/>
  <c r="G211" i="1"/>
  <c r="F211" i="1"/>
  <c r="E211" i="1"/>
  <c r="I206" i="1"/>
  <c r="H206" i="1"/>
  <c r="G206" i="1"/>
  <c r="F206" i="1"/>
  <c r="E206" i="1"/>
  <c r="I201" i="1"/>
  <c r="H201" i="1"/>
  <c r="G201" i="1"/>
  <c r="F201" i="1"/>
  <c r="E201" i="1"/>
  <c r="I196" i="1"/>
  <c r="H196" i="1"/>
  <c r="G196" i="1"/>
  <c r="F196" i="1"/>
  <c r="E196" i="1"/>
  <c r="I191" i="1"/>
  <c r="I186" i="1"/>
  <c r="H186" i="1"/>
  <c r="G186" i="1"/>
  <c r="F186" i="1"/>
  <c r="E186" i="1"/>
  <c r="I181" i="1"/>
  <c r="H181" i="1"/>
  <c r="G181" i="1"/>
  <c r="F181" i="1"/>
  <c r="E181" i="1"/>
  <c r="I176" i="1"/>
  <c r="H176" i="1"/>
  <c r="G176" i="1"/>
  <c r="F176" i="1"/>
  <c r="E176" i="1"/>
  <c r="I166" i="1"/>
  <c r="H166" i="1"/>
  <c r="G166" i="1"/>
  <c r="F166" i="1"/>
  <c r="E166" i="1"/>
  <c r="I161" i="1"/>
  <c r="H161" i="1"/>
  <c r="G161" i="1"/>
  <c r="F161" i="1"/>
  <c r="E161" i="1"/>
  <c r="I156" i="1"/>
  <c r="H156" i="1"/>
  <c r="G156" i="1"/>
  <c r="F156" i="1"/>
  <c r="E156" i="1"/>
  <c r="I151" i="1"/>
  <c r="H151" i="1"/>
  <c r="G151" i="1"/>
  <c r="F151" i="1"/>
  <c r="E151" i="1"/>
  <c r="I146" i="1"/>
  <c r="F146" i="1"/>
  <c r="E146" i="1"/>
  <c r="I141" i="1"/>
  <c r="H141" i="1"/>
  <c r="G141" i="1"/>
  <c r="F141" i="1"/>
  <c r="E141" i="1"/>
  <c r="I136" i="1"/>
  <c r="H136" i="1"/>
  <c r="G136" i="1"/>
  <c r="F136" i="1"/>
  <c r="E136" i="1"/>
  <c r="I131" i="1"/>
  <c r="H131" i="1"/>
  <c r="G131" i="1"/>
  <c r="F131" i="1"/>
  <c r="E131" i="1"/>
  <c r="I126" i="1"/>
  <c r="H126" i="1"/>
  <c r="G126" i="1"/>
  <c r="F126" i="1"/>
  <c r="E126" i="1"/>
  <c r="I121" i="1"/>
  <c r="H121" i="1"/>
  <c r="G121" i="1"/>
  <c r="F121" i="1"/>
  <c r="E121" i="1"/>
  <c r="I116" i="1"/>
  <c r="H116" i="1"/>
  <c r="G116" i="1"/>
  <c r="F116" i="1"/>
  <c r="E116" i="1"/>
  <c r="I111" i="1"/>
  <c r="H111" i="1"/>
  <c r="G111" i="1"/>
  <c r="F111" i="1"/>
  <c r="E111" i="1"/>
  <c r="I106" i="1"/>
  <c r="H106" i="1"/>
  <c r="G106" i="1"/>
  <c r="F106" i="1"/>
  <c r="E106" i="1"/>
  <c r="I96" i="1"/>
  <c r="H96" i="1"/>
  <c r="G96" i="1"/>
  <c r="E96" i="1"/>
  <c r="I101" i="1"/>
  <c r="H101" i="1"/>
  <c r="G101" i="1"/>
  <c r="F101" i="1"/>
  <c r="E101" i="1"/>
  <c r="I86" i="1"/>
  <c r="H86" i="1"/>
  <c r="G86" i="1"/>
  <c r="F86" i="1"/>
  <c r="E86" i="1"/>
  <c r="I81" i="1"/>
  <c r="H81" i="1"/>
  <c r="G81" i="1"/>
  <c r="F81" i="1"/>
  <c r="E81" i="1"/>
  <c r="I71" i="1"/>
  <c r="H71" i="1"/>
  <c r="G71" i="1"/>
  <c r="F71" i="1"/>
  <c r="E71" i="1"/>
  <c r="I66" i="1"/>
  <c r="H66" i="1"/>
  <c r="G66" i="1"/>
  <c r="F66" i="1"/>
  <c r="E66" i="1"/>
  <c r="I56" i="1"/>
  <c r="H56" i="1"/>
  <c r="G56" i="1"/>
  <c r="F56" i="1"/>
  <c r="I51" i="1"/>
  <c r="H51" i="1"/>
  <c r="G51" i="1"/>
  <c r="E51" i="1"/>
  <c r="I41" i="1"/>
  <c r="H41" i="1"/>
  <c r="G41" i="1"/>
  <c r="F41" i="1"/>
  <c r="E41" i="1"/>
  <c r="I36" i="1"/>
  <c r="H36" i="1"/>
  <c r="G36" i="1"/>
  <c r="F36" i="1"/>
  <c r="E36" i="1"/>
  <c r="F16" i="1"/>
  <c r="I11" i="1"/>
  <c r="H11" i="1"/>
  <c r="G11" i="1"/>
  <c r="F11" i="1"/>
  <c r="E11" i="1"/>
  <c r="G6" i="1"/>
  <c r="H6" i="1"/>
  <c r="I6" i="1"/>
  <c r="E6" i="1"/>
  <c r="J175" i="1" l="1"/>
  <c r="J18" i="1"/>
  <c r="F46" i="1"/>
  <c r="J50" i="1"/>
  <c r="J62" i="1"/>
  <c r="F76" i="1"/>
  <c r="H76" i="1"/>
  <c r="J78" i="1"/>
  <c r="F91" i="1"/>
  <c r="E91" i="1"/>
  <c r="J94" i="1"/>
  <c r="G61" i="1"/>
  <c r="I91" i="1"/>
  <c r="E246" i="1"/>
  <c r="J96" i="1"/>
  <c r="J6" i="1"/>
  <c r="J11" i="1"/>
  <c r="J41" i="1"/>
  <c r="J248" i="1"/>
  <c r="J51" i="1"/>
  <c r="J56" i="1"/>
  <c r="J71" i="1"/>
  <c r="J106" i="1"/>
  <c r="J151" i="1"/>
  <c r="I61" i="1"/>
  <c r="J64" i="1"/>
  <c r="J65" i="1"/>
  <c r="G76" i="1"/>
  <c r="G91" i="1"/>
  <c r="J195" i="1"/>
  <c r="J250" i="1"/>
  <c r="J176" i="1"/>
  <c r="J196" i="1"/>
  <c r="J201" i="1"/>
  <c r="J206" i="1"/>
  <c r="J211" i="1"/>
  <c r="J216" i="1"/>
  <c r="J221" i="1"/>
  <c r="J226" i="1"/>
  <c r="J231" i="1"/>
  <c r="J236" i="1"/>
  <c r="J241" i="1"/>
  <c r="J47" i="1"/>
  <c r="E46" i="1"/>
  <c r="I46" i="1"/>
  <c r="J36" i="1"/>
  <c r="J66" i="1"/>
  <c r="J81" i="1"/>
  <c r="J181" i="1"/>
  <c r="J86" i="1"/>
  <c r="H46" i="1"/>
  <c r="G46" i="1"/>
  <c r="H61" i="1"/>
  <c r="E76" i="1"/>
  <c r="I76" i="1"/>
  <c r="J80" i="1"/>
  <c r="J93" i="1"/>
  <c r="J192" i="1"/>
  <c r="J101" i="1"/>
  <c r="J136" i="1"/>
  <c r="J146" i="1"/>
  <c r="J186" i="1"/>
  <c r="J251" i="1"/>
  <c r="J79" i="1"/>
  <c r="H91" i="1"/>
  <c r="J95" i="1"/>
  <c r="J173" i="1"/>
  <c r="G171" i="1"/>
  <c r="J174" i="1"/>
  <c r="E191" i="1"/>
  <c r="J191" i="1" s="1"/>
  <c r="J193" i="1"/>
  <c r="J247" i="1"/>
  <c r="J126" i="1"/>
  <c r="J92" i="1"/>
  <c r="J63" i="1"/>
  <c r="E61" i="1"/>
  <c r="J17" i="1"/>
  <c r="J131" i="1"/>
  <c r="J166" i="1"/>
  <c r="J161" i="1"/>
  <c r="J156" i="1"/>
  <c r="J141" i="1"/>
  <c r="J121" i="1"/>
  <c r="J116" i="1"/>
  <c r="J111" i="1"/>
  <c r="E171" i="1"/>
  <c r="J172" i="1"/>
  <c r="G246" i="1"/>
  <c r="J246" i="1" s="1"/>
  <c r="J249" i="1"/>
  <c r="J194" i="1"/>
  <c r="J77" i="1"/>
  <c r="J49" i="1"/>
  <c r="J48" i="1"/>
  <c r="J19" i="1"/>
  <c r="H16" i="1"/>
  <c r="J20" i="1"/>
  <c r="E16" i="1"/>
  <c r="F272" i="1"/>
  <c r="J76" i="1" l="1"/>
  <c r="J91" i="1"/>
  <c r="J61" i="1"/>
  <c r="J171" i="1"/>
  <c r="J46" i="1"/>
  <c r="J16" i="1"/>
  <c r="L12" i="1"/>
  <c r="L9" i="1"/>
  <c r="L8" i="1"/>
  <c r="E267" i="1"/>
  <c r="E282" i="1" l="1"/>
  <c r="E268" i="1"/>
  <c r="F268" i="1"/>
  <c r="G268" i="1"/>
  <c r="H268" i="1"/>
  <c r="I268" i="1"/>
  <c r="E269" i="1"/>
  <c r="F269" i="1"/>
  <c r="G269" i="1"/>
  <c r="H269" i="1"/>
  <c r="I269" i="1"/>
  <c r="E270" i="1"/>
  <c r="F270" i="1"/>
  <c r="G270" i="1"/>
  <c r="H270" i="1"/>
  <c r="I270" i="1"/>
  <c r="G267" i="1"/>
  <c r="H267" i="1"/>
  <c r="I267" i="1"/>
  <c r="I266" i="1" l="1"/>
  <c r="G266" i="1"/>
  <c r="E266" i="1"/>
  <c r="H266" i="1"/>
  <c r="J270" i="1"/>
  <c r="J268" i="1"/>
  <c r="J267" i="1"/>
  <c r="J269" i="1"/>
  <c r="F266" i="1"/>
  <c r="I325" i="1"/>
  <c r="H325" i="1"/>
  <c r="G325" i="1"/>
  <c r="F325" i="1"/>
  <c r="E325" i="1"/>
  <c r="I324" i="1"/>
  <c r="H324" i="1"/>
  <c r="G324" i="1"/>
  <c r="F324" i="1"/>
  <c r="E324" i="1"/>
  <c r="I323" i="1"/>
  <c r="H323" i="1"/>
  <c r="G323" i="1"/>
  <c r="F323" i="1"/>
  <c r="E323" i="1"/>
  <c r="I322" i="1"/>
  <c r="H322" i="1"/>
  <c r="G322" i="1"/>
  <c r="F322" i="1"/>
  <c r="E322" i="1"/>
  <c r="I320" i="1"/>
  <c r="H320" i="1"/>
  <c r="G320" i="1"/>
  <c r="F320" i="1"/>
  <c r="E320" i="1"/>
  <c r="I319" i="1"/>
  <c r="H319" i="1"/>
  <c r="G319" i="1"/>
  <c r="F319" i="1"/>
  <c r="E319" i="1"/>
  <c r="I318" i="1"/>
  <c r="H318" i="1"/>
  <c r="G318" i="1"/>
  <c r="F318" i="1"/>
  <c r="E318" i="1"/>
  <c r="I317" i="1"/>
  <c r="H317" i="1"/>
  <c r="G317" i="1"/>
  <c r="F317" i="1"/>
  <c r="E317" i="1"/>
  <c r="I315" i="1"/>
  <c r="H315" i="1"/>
  <c r="G315" i="1"/>
  <c r="F315" i="1"/>
  <c r="E315" i="1"/>
  <c r="I314" i="1"/>
  <c r="H314" i="1"/>
  <c r="G314" i="1"/>
  <c r="F314" i="1"/>
  <c r="E314" i="1"/>
  <c r="I313" i="1"/>
  <c r="H313" i="1"/>
  <c r="G313" i="1"/>
  <c r="F313" i="1"/>
  <c r="E313" i="1"/>
  <c r="I312" i="1"/>
  <c r="H312" i="1"/>
  <c r="G312" i="1"/>
  <c r="F312" i="1"/>
  <c r="E312" i="1"/>
  <c r="I310" i="1"/>
  <c r="H310" i="1"/>
  <c r="G310" i="1"/>
  <c r="F310" i="1"/>
  <c r="E310" i="1"/>
  <c r="I309" i="1"/>
  <c r="H309" i="1"/>
  <c r="G309" i="1"/>
  <c r="F309" i="1"/>
  <c r="E309" i="1"/>
  <c r="I308" i="1"/>
  <c r="H308" i="1"/>
  <c r="G308" i="1"/>
  <c r="F308" i="1"/>
  <c r="E308" i="1"/>
  <c r="I307" i="1"/>
  <c r="H307" i="1"/>
  <c r="G307" i="1"/>
  <c r="F307" i="1"/>
  <c r="E307" i="1"/>
  <c r="I305" i="1"/>
  <c r="H305" i="1"/>
  <c r="G305" i="1"/>
  <c r="F305" i="1"/>
  <c r="E305" i="1"/>
  <c r="I304" i="1"/>
  <c r="H304" i="1"/>
  <c r="G304" i="1"/>
  <c r="F304" i="1"/>
  <c r="E304" i="1"/>
  <c r="I303" i="1"/>
  <c r="H303" i="1"/>
  <c r="G303" i="1"/>
  <c r="F303" i="1"/>
  <c r="E303" i="1"/>
  <c r="I302" i="1"/>
  <c r="H302" i="1"/>
  <c r="F302" i="1"/>
  <c r="E302" i="1"/>
  <c r="I300" i="1"/>
  <c r="H300" i="1"/>
  <c r="G300" i="1"/>
  <c r="F300" i="1"/>
  <c r="E300" i="1"/>
  <c r="I299" i="1"/>
  <c r="H299" i="1"/>
  <c r="G299" i="1"/>
  <c r="F299" i="1"/>
  <c r="E299" i="1"/>
  <c r="I298" i="1"/>
  <c r="H298" i="1"/>
  <c r="G298" i="1"/>
  <c r="F298" i="1"/>
  <c r="E298" i="1"/>
  <c r="I297" i="1"/>
  <c r="H297" i="1"/>
  <c r="G297" i="1"/>
  <c r="F297" i="1"/>
  <c r="E297" i="1"/>
  <c r="E295" i="1"/>
  <c r="E292" i="1"/>
  <c r="I295" i="1"/>
  <c r="H295" i="1"/>
  <c r="G295" i="1"/>
  <c r="F295" i="1"/>
  <c r="I294" i="1"/>
  <c r="H294" i="1"/>
  <c r="G294" i="1"/>
  <c r="F294" i="1"/>
  <c r="F329" i="1" s="1"/>
  <c r="E294" i="1"/>
  <c r="I293" i="1"/>
  <c r="H293" i="1"/>
  <c r="G293" i="1"/>
  <c r="F293" i="1"/>
  <c r="E293" i="1"/>
  <c r="I292" i="1"/>
  <c r="H292" i="1"/>
  <c r="G292" i="1"/>
  <c r="F292" i="1"/>
  <c r="F327" i="1" s="1"/>
  <c r="F326" i="1" s="1"/>
  <c r="I287" i="1"/>
  <c r="F288" i="1"/>
  <c r="G288" i="1"/>
  <c r="H288" i="1"/>
  <c r="I288" i="1"/>
  <c r="F289" i="1"/>
  <c r="G289" i="1"/>
  <c r="H289" i="1"/>
  <c r="I289" i="1"/>
  <c r="F290" i="1"/>
  <c r="G290" i="1"/>
  <c r="H290" i="1"/>
  <c r="I290" i="1"/>
  <c r="E288" i="1"/>
  <c r="E289" i="1"/>
  <c r="E290" i="1"/>
  <c r="E287" i="1"/>
  <c r="G282" i="1"/>
  <c r="H282" i="1"/>
  <c r="I282" i="1"/>
  <c r="F283" i="1"/>
  <c r="G283" i="1"/>
  <c r="H283" i="1"/>
  <c r="I283" i="1"/>
  <c r="F284" i="1"/>
  <c r="G284" i="1"/>
  <c r="H284" i="1"/>
  <c r="I284" i="1"/>
  <c r="F285" i="1"/>
  <c r="G285" i="1"/>
  <c r="H285" i="1"/>
  <c r="I285" i="1"/>
  <c r="E283" i="1"/>
  <c r="E284" i="1"/>
  <c r="E285" i="1"/>
  <c r="G277" i="1"/>
  <c r="H277" i="1"/>
  <c r="I277" i="1"/>
  <c r="F278" i="1"/>
  <c r="G278" i="1"/>
  <c r="H278" i="1"/>
  <c r="I278" i="1"/>
  <c r="G279" i="1"/>
  <c r="H279" i="1"/>
  <c r="I279" i="1"/>
  <c r="F280" i="1"/>
  <c r="G280" i="1"/>
  <c r="H280" i="1"/>
  <c r="I280" i="1"/>
  <c r="E278" i="1"/>
  <c r="E279" i="1"/>
  <c r="E280" i="1"/>
  <c r="E277" i="1"/>
  <c r="H258" i="1"/>
  <c r="I275" i="1"/>
  <c r="H275" i="1"/>
  <c r="G275" i="1"/>
  <c r="F275" i="1"/>
  <c r="E275" i="1"/>
  <c r="I274" i="1"/>
  <c r="H274" i="1"/>
  <c r="G274" i="1"/>
  <c r="E274" i="1"/>
  <c r="I273" i="1"/>
  <c r="H273" i="1"/>
  <c r="G273" i="1"/>
  <c r="F273" i="1"/>
  <c r="E273" i="1"/>
  <c r="I272" i="1"/>
  <c r="H272" i="1"/>
  <c r="G272" i="1"/>
  <c r="E272" i="1"/>
  <c r="L10" i="1"/>
  <c r="I30" i="1"/>
  <c r="I265" i="1" s="1"/>
  <c r="H30" i="1"/>
  <c r="H265" i="1" s="1"/>
  <c r="G30" i="1"/>
  <c r="G265" i="1" s="1"/>
  <c r="F30" i="1"/>
  <c r="F265" i="1" s="1"/>
  <c r="E30" i="1"/>
  <c r="I29" i="1"/>
  <c r="I264" i="1" s="1"/>
  <c r="H29" i="1"/>
  <c r="H264" i="1" s="1"/>
  <c r="G29" i="1"/>
  <c r="G264" i="1" s="1"/>
  <c r="F29" i="1"/>
  <c r="F264" i="1" s="1"/>
  <c r="E29" i="1"/>
  <c r="I28" i="1"/>
  <c r="I263" i="1" s="1"/>
  <c r="H28" i="1"/>
  <c r="G28" i="1"/>
  <c r="G263" i="1" s="1"/>
  <c r="F28" i="1"/>
  <c r="E263" i="1"/>
  <c r="I27" i="1"/>
  <c r="H27" i="1"/>
  <c r="G27" i="1"/>
  <c r="F27" i="1"/>
  <c r="E27" i="1"/>
  <c r="I25" i="1"/>
  <c r="H25" i="1"/>
  <c r="G25" i="1"/>
  <c r="F25" i="1"/>
  <c r="E25" i="1"/>
  <c r="I24" i="1"/>
  <c r="H24" i="1"/>
  <c r="G24" i="1"/>
  <c r="F24" i="1"/>
  <c r="F34" i="1" s="1"/>
  <c r="E24" i="1"/>
  <c r="I23" i="1"/>
  <c r="G23" i="1"/>
  <c r="E23" i="1"/>
  <c r="I22" i="1"/>
  <c r="H22" i="1"/>
  <c r="G22" i="1"/>
  <c r="F22" i="1"/>
  <c r="F32" i="1" s="1"/>
  <c r="E22" i="1"/>
  <c r="G291" i="1" l="1"/>
  <c r="I291" i="1"/>
  <c r="J294" i="1"/>
  <c r="J298" i="1"/>
  <c r="J300" i="1"/>
  <c r="I301" i="1"/>
  <c r="J304" i="1"/>
  <c r="E306" i="1"/>
  <c r="G306" i="1"/>
  <c r="I306" i="1"/>
  <c r="J309" i="1"/>
  <c r="E311" i="1"/>
  <c r="I311" i="1"/>
  <c r="J314" i="1"/>
  <c r="E316" i="1"/>
  <c r="G316" i="1"/>
  <c r="I316" i="1"/>
  <c r="J319" i="1"/>
  <c r="E321" i="1"/>
  <c r="G321" i="1"/>
  <c r="I321" i="1"/>
  <c r="J324" i="1"/>
  <c r="J284" i="1"/>
  <c r="F286" i="1"/>
  <c r="J28" i="1"/>
  <c r="G271" i="1"/>
  <c r="I271" i="1"/>
  <c r="F271" i="1"/>
  <c r="J274" i="1"/>
  <c r="J275" i="1"/>
  <c r="J279" i="1"/>
  <c r="F276" i="1"/>
  <c r="F281" i="1"/>
  <c r="J289" i="1"/>
  <c r="G286" i="1"/>
  <c r="J22" i="1"/>
  <c r="E257" i="1"/>
  <c r="E32" i="1"/>
  <c r="E21" i="1"/>
  <c r="G257" i="1"/>
  <c r="G327" i="1" s="1"/>
  <c r="G32" i="1"/>
  <c r="G21" i="1"/>
  <c r="I257" i="1"/>
  <c r="I32" i="1"/>
  <c r="I21" i="1"/>
  <c r="G258" i="1"/>
  <c r="G328" i="1" s="1"/>
  <c r="G33" i="1"/>
  <c r="E259" i="1"/>
  <c r="E34" i="1"/>
  <c r="J24" i="1"/>
  <c r="G259" i="1"/>
  <c r="G329" i="1" s="1"/>
  <c r="G34" i="1"/>
  <c r="I259" i="1"/>
  <c r="I329" i="1" s="1"/>
  <c r="I34" i="1"/>
  <c r="F260" i="1"/>
  <c r="F330" i="1" s="1"/>
  <c r="F35" i="1"/>
  <c r="H260" i="1"/>
  <c r="H330" i="1" s="1"/>
  <c r="H35" i="1"/>
  <c r="E262" i="1"/>
  <c r="E26" i="1"/>
  <c r="J27" i="1"/>
  <c r="G262" i="1"/>
  <c r="G261" i="1" s="1"/>
  <c r="G26" i="1"/>
  <c r="I262" i="1"/>
  <c r="I261" i="1" s="1"/>
  <c r="I26" i="1"/>
  <c r="H263" i="1"/>
  <c r="H328" i="1" s="1"/>
  <c r="H33" i="1"/>
  <c r="E264" i="1"/>
  <c r="J264" i="1" s="1"/>
  <c r="J29" i="1"/>
  <c r="I281" i="1"/>
  <c r="G281" i="1"/>
  <c r="I286" i="1"/>
  <c r="J295" i="1"/>
  <c r="E281" i="1"/>
  <c r="H257" i="1"/>
  <c r="H32" i="1"/>
  <c r="H21" i="1"/>
  <c r="E33" i="1"/>
  <c r="J23" i="1"/>
  <c r="I258" i="1"/>
  <c r="I328" i="1" s="1"/>
  <c r="I33" i="1"/>
  <c r="H259" i="1"/>
  <c r="H329" i="1" s="1"/>
  <c r="H34" i="1"/>
  <c r="E260" i="1"/>
  <c r="E35" i="1"/>
  <c r="J25" i="1"/>
  <c r="G260" i="1"/>
  <c r="G330" i="1" s="1"/>
  <c r="G35" i="1"/>
  <c r="I260" i="1"/>
  <c r="I330" i="1" s="1"/>
  <c r="I35" i="1"/>
  <c r="F262" i="1"/>
  <c r="F26" i="1"/>
  <c r="H262" i="1"/>
  <c r="H26" i="1"/>
  <c r="E265" i="1"/>
  <c r="J265" i="1" s="1"/>
  <c r="J30" i="1"/>
  <c r="J272" i="1"/>
  <c r="E271" i="1"/>
  <c r="H271" i="1"/>
  <c r="J273" i="1"/>
  <c r="J280" i="1"/>
  <c r="J278" i="1"/>
  <c r="I276" i="1"/>
  <c r="J285" i="1"/>
  <c r="J283" i="1"/>
  <c r="H281" i="1"/>
  <c r="J290" i="1"/>
  <c r="J288" i="1"/>
  <c r="H291" i="1"/>
  <c r="J293" i="1"/>
  <c r="E291" i="1"/>
  <c r="E296" i="1"/>
  <c r="I296" i="1"/>
  <c r="J299" i="1"/>
  <c r="E301" i="1"/>
  <c r="H301" i="1"/>
  <c r="J305" i="1"/>
  <c r="H306" i="1"/>
  <c r="J308" i="1"/>
  <c r="J310" i="1"/>
  <c r="H311" i="1"/>
  <c r="J315" i="1"/>
  <c r="H316" i="1"/>
  <c r="J318" i="1"/>
  <c r="J320" i="1"/>
  <c r="H321" i="1"/>
  <c r="J323" i="1"/>
  <c r="J325" i="1"/>
  <c r="J266" i="1"/>
  <c r="H296" i="1"/>
  <c r="H327" i="1"/>
  <c r="G296" i="1"/>
  <c r="J322" i="1"/>
  <c r="F321" i="1"/>
  <c r="F316" i="1"/>
  <c r="J317" i="1"/>
  <c r="J313" i="1"/>
  <c r="G311" i="1"/>
  <c r="J312" i="1"/>
  <c r="F311" i="1"/>
  <c r="J307" i="1"/>
  <c r="F306" i="1"/>
  <c r="G301" i="1"/>
  <c r="J303" i="1"/>
  <c r="J302" i="1"/>
  <c r="F301" i="1"/>
  <c r="F296" i="1"/>
  <c r="J297" i="1"/>
  <c r="J292" i="1"/>
  <c r="F291" i="1"/>
  <c r="E286" i="1"/>
  <c r="J282" i="1"/>
  <c r="H276" i="1"/>
  <c r="G276" i="1"/>
  <c r="E276" i="1"/>
  <c r="J277" i="1"/>
  <c r="E327" i="1"/>
  <c r="F263" i="1"/>
  <c r="E258" i="1"/>
  <c r="E328" i="1" s="1"/>
  <c r="H286" i="1"/>
  <c r="L11" i="1"/>
  <c r="F256" i="1" l="1"/>
  <c r="J259" i="1"/>
  <c r="J263" i="1"/>
  <c r="J257" i="1"/>
  <c r="J306" i="1"/>
  <c r="J311" i="1"/>
  <c r="J321" i="1"/>
  <c r="J296" i="1"/>
  <c r="J271" i="1"/>
  <c r="J33" i="1"/>
  <c r="H31" i="1"/>
  <c r="J281" i="1"/>
  <c r="J327" i="1"/>
  <c r="J258" i="1"/>
  <c r="J35" i="1"/>
  <c r="J260" i="1"/>
  <c r="E330" i="1"/>
  <c r="J330" i="1" s="1"/>
  <c r="J26" i="1"/>
  <c r="E329" i="1"/>
  <c r="J329" i="1" s="1"/>
  <c r="I31" i="1"/>
  <c r="G256" i="1"/>
  <c r="J32" i="1"/>
  <c r="E31" i="1"/>
  <c r="J276" i="1"/>
  <c r="J291" i="1"/>
  <c r="J301" i="1"/>
  <c r="J316" i="1"/>
  <c r="E261" i="1"/>
  <c r="H261" i="1"/>
  <c r="F261" i="1"/>
  <c r="H256" i="1"/>
  <c r="J262" i="1"/>
  <c r="J34" i="1"/>
  <c r="I327" i="1"/>
  <c r="I326" i="1" s="1"/>
  <c r="I256" i="1"/>
  <c r="G31" i="1"/>
  <c r="J21" i="1"/>
  <c r="E256" i="1"/>
  <c r="J328" i="1"/>
  <c r="G326" i="1"/>
  <c r="H326" i="1"/>
  <c r="J287" i="1"/>
  <c r="J286" i="1"/>
  <c r="J256" i="1" l="1"/>
  <c r="J261" i="1"/>
  <c r="J31" i="1"/>
  <c r="E326" i="1"/>
  <c r="J326" i="1" s="1"/>
</calcChain>
</file>

<file path=xl/sharedStrings.xml><?xml version="1.0" encoding="utf-8"?>
<sst xmlns="http://schemas.openxmlformats.org/spreadsheetml/2006/main" count="435" uniqueCount="70">
  <si>
    <t>Приложение 2 к Программе</t>
  </si>
  <si>
    <r>
      <t xml:space="preserve"> </t>
    </r>
    <r>
      <rPr>
        <sz val="12"/>
        <color indexed="8"/>
        <rFont val="Times New Roman"/>
        <family val="1"/>
        <charset val="204"/>
      </rPr>
      <t>Финансовое обеспечение мероприятий Программы 
«Обеспечение населения Сокольского муниципального округа доступным жильем и создание благоприятных условий проживания на 2023 - 2027 годы»</t>
    </r>
  </si>
  <si>
    <t>Статус и номер</t>
  </si>
  <si>
    <t>Наименование  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</si>
  <si>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</si>
  <si>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</si>
  <si>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>Объем финансового обеспечения(тыс.руб.), годы</t>
  </si>
  <si>
    <t>всего</t>
  </si>
  <si>
    <t>Основное мероприятие 1.1</t>
  </si>
  <si>
    <t>Предоставление социальных выплат молодым семьям</t>
  </si>
  <si>
    <t>МКУ СМО "Управление строительства и ЖКХ"</t>
  </si>
  <si>
    <t xml:space="preserve">Всего                        </t>
  </si>
  <si>
    <t>МБ</t>
  </si>
  <si>
    <t>ФБ</t>
  </si>
  <si>
    <t>ОБ</t>
  </si>
  <si>
    <t>ВБ</t>
  </si>
  <si>
    <t>Администрация Сокольского муниципального округа</t>
  </si>
  <si>
    <t xml:space="preserve">Итого
</t>
  </si>
  <si>
    <t>Основное мероприятие 1.2</t>
  </si>
  <si>
    <t>Оказание государственной поддержки отдельным категориям  граждан</t>
  </si>
  <si>
    <t>Всего</t>
  </si>
  <si>
    <t xml:space="preserve"> Финансово-экономическое управление  Сокольского  муниципального округа</t>
  </si>
  <si>
    <t xml:space="preserve"> Мероприятие 1.2.1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</si>
  <si>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</si>
  <si>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 xml:space="preserve"> Финансово-экономическое управление Сокольского  муниципального округа</t>
  </si>
  <si>
    <t xml:space="preserve"> Мероприятие 1.2.2</t>
  </si>
  <si>
    <t>Обеспечение жильем отдельных категорий граждан, установленных федеральными законами от 12 января 1995 года №5-ФЗ "О ветеранах"</t>
  </si>
  <si>
    <t>Мероприятие 1.2.3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</si>
  <si>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</si>
  <si>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Основное мероприятие 1.3</t>
  </si>
  <si>
    <t xml:space="preserve">Предоставление мер социальной поддержки отдельным категориям граждан </t>
  </si>
  <si>
    <t>Итого</t>
  </si>
  <si>
    <t>Основное мероприятие 1.4</t>
  </si>
  <si>
    <t>Мероприятия по переселению граждан из аварийного жилищного фонда</t>
  </si>
  <si>
    <t>Основное мероприятие 1.5</t>
  </si>
  <si>
    <t xml:space="preserve">Мероприятие по переселению граждан из аварийного жилищного фонда за счет средств, поступивших от государственной корпорации - Фонд содействия реформированию жилищно - коммунального хозяйства </t>
  </si>
  <si>
    <t>Основное мероприятие 1.6</t>
  </si>
  <si>
    <t>Осуществление отдельных  государственных полномочий  в соответствии с законом области от 15 января 2013 года №2966-03 "О наделении органов местного самоуправления  отдельными государственными полномочиями по организации мероприятий  при осуществлении деятельности  по обращению с животными  без владельцев"</t>
  </si>
  <si>
    <t>УППСХ СМО</t>
  </si>
  <si>
    <t>Основное мероприятие 1.7</t>
  </si>
  <si>
    <t>Обеспечение мероприятий по благоустройству</t>
  </si>
  <si>
    <t>Территориальный орган Администрации Сокольского муниципального округа Вологодской области –                     "Город  Сокол"</t>
  </si>
  <si>
    <t>Территориальный орган Администрации Сокольского муниципального округа Вологодской области –                     "Город Кадников"</t>
  </si>
  <si>
    <t>МКУ "Управление ЖКХ           г. Сокола"</t>
  </si>
  <si>
    <t>Территориальный орган Администрации Сокольского муниципального округа  Вологодской области – «Архангельский»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</si>
  <si>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</si>
  <si>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«Воробьевский»</t>
  </si>
  <si>
    <t>Территориальный орган Администрации Сокольского муниципального округа  Вологодской области – «Двиницкий»</t>
  </si>
  <si>
    <t>Территориальный орган Администрации Сокольского муниципального округа  Вологодской области – «Пригородный»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</si>
  <si>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</si>
  <si>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«Чучковский»</t>
  </si>
  <si>
    <t xml:space="preserve">Основное мероприятие 1.8 </t>
  </si>
  <si>
    <t xml:space="preserve">Мероприятия в области жилищного хозяйства </t>
  </si>
  <si>
    <t>Территориальный орган Администрации Сокольского муниципального округа Вологодской области –                     "Город Сокол"</t>
  </si>
  <si>
    <t xml:space="preserve">Основное мероприятие 1.9 </t>
  </si>
  <si>
    <t>Мероприятия по реализации проекта "Народный бюджет"</t>
  </si>
  <si>
    <t>Территориальный орган Администрации Сокольского муниципального округа Вологодской области –  "Город Сокол"</t>
  </si>
  <si>
    <t>Территориальный орган Администрации Сокольского муниципального округа Вологодской области – "Город Кадников"</t>
  </si>
  <si>
    <t>Основное мероприятие 1.10</t>
  </si>
  <si>
    <t>Мероприятия по приобретению благоустроенного жилого помещения</t>
  </si>
  <si>
    <t>Итого по муниципальной программе</t>
  </si>
  <si>
    <t>Территориальный орган Администрации Сокольского муниципального округа Вологодской области –                     "Город  Кадников"</t>
  </si>
  <si>
    <t>Примечание:</t>
  </si>
  <si>
    <t>МБ – местный бюджет  (бюджет округа);</t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</si>
  <si>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</si>
  <si>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</si>
  <si>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мероприятий муниципальной программы)"</t>
  </si>
  <si>
    <t>МКУ "Управление ЖКХ               г. Сокола"</t>
  </si>
  <si>
    <t xml:space="preserve"> -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</si>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</sst>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#,##0.0"/>
    <numFmt numFmtId="165" formatCode="_-* #,##0.0_р_._-;\-* #,##0.0_р_._-;_-* &quot;-&quot;??_р_._-;_-@_-"/>
    <numFmt numFmtId="166" formatCode="_-* #,##0.0\ _₽_-;\-* #,##0.0\ _₽_-;_-* &quot;-&quot;?\ _₽_-;_-@_-"/>
    <numFmt numFmtId="167" formatCode="_-* #,##0.0\ _₽_-;\-* #,##0.0\ _₽_-;_-* &quot;-&quot;??\ _₽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0" fillId="2" borderId="0" xfId="0" applyFont="1" applyFill="1" applyProtection="1"/>
    <xf numFmtId="4" fontId="0" fillId="2" borderId="0" xfId="0" applyNumberFormat="1" applyFont="1" applyFill="1" applyProtection="1">
      <protection locked="0"/>
    </xf>
    <xf numFmtId="0" fontId="0" fillId="2" borderId="0" xfId="0" applyFont="1" applyFill="1" applyProtection="1">
      <protection locked="0"/>
    </xf>
    <xf numFmtId="0" fontId="0" fillId="2" borderId="0" xfId="0" applyFont="1" applyFill="1"/>
    <xf numFmtId="0" fontId="0" fillId="0" borderId="0" xfId="0" applyFont="1"/>
    <xf numFmtId="164" fontId="0" fillId="2" borderId="0" xfId="0" applyNumberFormat="1" applyFont="1" applyFill="1" applyProtection="1">
      <protection locked="0"/>
    </xf>
    <xf numFmtId="4" fontId="0" fillId="2" borderId="0" xfId="0" applyNumberFormat="1" applyFont="1" applyFill="1"/>
    <xf numFmtId="0" fontId="5" fillId="2" borderId="2" xfId="0" applyFont="1" applyFill="1" applyBorder="1" applyAlignment="1" applyProtection="1">
      <alignment horizontal="center" vertical="center" wrapText="1"/>
    </xf>
    <xf numFmtId="4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vertical="center" wrapText="1"/>
    </xf>
    <xf numFmtId="165" fontId="5" fillId="3" borderId="2" xfId="1" applyNumberFormat="1" applyFont="1" applyFill="1" applyBorder="1" applyAlignment="1" applyProtection="1">
      <alignment horizontal="center" vertical="center"/>
    </xf>
    <xf numFmtId="165" fontId="5" fillId="3" borderId="2" xfId="1" applyNumberFormat="1" applyFont="1" applyFill="1" applyBorder="1" applyAlignment="1" applyProtection="1">
      <alignment horizontal="center" vertical="center" shrinkToFit="1"/>
    </xf>
    <xf numFmtId="4" fontId="6" fillId="2" borderId="0" xfId="0" applyNumberFormat="1" applyFont="1" applyFill="1" applyProtection="1">
      <protection locked="0"/>
    </xf>
    <xf numFmtId="165" fontId="5" fillId="2" borderId="2" xfId="1" applyNumberFormat="1" applyFont="1" applyFill="1" applyBorder="1" applyAlignment="1" applyProtection="1">
      <alignment horizontal="center" vertical="center"/>
      <protection locked="0"/>
    </xf>
    <xf numFmtId="0" fontId="0" fillId="4" borderId="0" xfId="0" applyFont="1" applyFill="1"/>
    <xf numFmtId="165" fontId="5" fillId="2" borderId="2" xfId="1" applyNumberFormat="1" applyFont="1" applyFill="1" applyBorder="1" applyAlignment="1" applyProtection="1">
      <alignment horizontal="center" vertical="center"/>
    </xf>
    <xf numFmtId="165" fontId="5" fillId="0" borderId="2" xfId="1" applyNumberFormat="1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/>
    <xf numFmtId="4" fontId="7" fillId="2" borderId="0" xfId="0" applyNumberFormat="1" applyFont="1" applyFill="1" applyProtection="1">
      <protection locked="0"/>
    </xf>
    <xf numFmtId="0" fontId="7" fillId="2" borderId="0" xfId="0" applyFont="1" applyFill="1" applyBorder="1" applyProtection="1">
      <protection locked="0"/>
    </xf>
    <xf numFmtId="0" fontId="7" fillId="2" borderId="0" xfId="0" applyFont="1" applyFill="1" applyBorder="1"/>
    <xf numFmtId="0" fontId="7" fillId="2" borderId="0" xfId="0" applyFont="1" applyFill="1"/>
    <xf numFmtId="0" fontId="7" fillId="4" borderId="0" xfId="0" applyFont="1" applyFill="1"/>
    <xf numFmtId="0" fontId="7" fillId="0" borderId="0" xfId="0" applyFont="1"/>
    <xf numFmtId="0" fontId="5" fillId="2" borderId="0" xfId="0" applyFont="1" applyFill="1" applyBorder="1" applyAlignment="1" applyProtection="1">
      <alignment horizontal="left"/>
      <protection locked="0"/>
    </xf>
    <xf numFmtId="0" fontId="7" fillId="5" borderId="0" xfId="0" applyFont="1" applyFill="1"/>
    <xf numFmtId="164" fontId="7" fillId="2" borderId="0" xfId="0" applyNumberFormat="1" applyFont="1" applyFill="1" applyBorder="1" applyProtection="1">
      <protection locked="0"/>
    </xf>
    <xf numFmtId="0" fontId="5" fillId="2" borderId="3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2" borderId="0" xfId="0" applyFont="1" applyFill="1"/>
    <xf numFmtId="0" fontId="5" fillId="2" borderId="2" xfId="0" applyFont="1" applyFill="1" applyBorder="1" applyAlignment="1" applyProtection="1">
      <alignment horizontal="left" vertical="center" wrapText="1"/>
    </xf>
    <xf numFmtId="0" fontId="7" fillId="2" borderId="0" xfId="0" applyFont="1" applyFill="1" applyProtection="1">
      <protection locked="0"/>
    </xf>
    <xf numFmtId="164" fontId="8" fillId="2" borderId="0" xfId="0" applyNumberFormat="1" applyFont="1" applyFill="1" applyBorder="1" applyAlignment="1">
      <alignment horizontal="right" vertical="center" wrapText="1"/>
    </xf>
    <xf numFmtId="164" fontId="7" fillId="2" borderId="0" xfId="0" applyNumberFormat="1" applyFont="1" applyFill="1" applyProtection="1">
      <protection locked="0"/>
    </xf>
    <xf numFmtId="164" fontId="0" fillId="2" borderId="0" xfId="0" applyNumberFormat="1" applyFont="1" applyFill="1" applyBorder="1"/>
    <xf numFmtId="0" fontId="8" fillId="2" borderId="2" xfId="0" applyFont="1" applyFill="1" applyBorder="1" applyAlignment="1" applyProtection="1">
      <alignment horizontal="left" vertical="center" wrapText="1"/>
    </xf>
    <xf numFmtId="165" fontId="8" fillId="3" borderId="2" xfId="1" applyNumberFormat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 applyProtection="1">
      <alignment vertical="center" wrapText="1"/>
    </xf>
    <xf numFmtId="0" fontId="10" fillId="2" borderId="0" xfId="0" applyFont="1" applyFill="1" applyProtection="1">
      <protection locked="0"/>
    </xf>
    <xf numFmtId="164" fontId="10" fillId="2" borderId="0" xfId="0" applyNumberFormat="1" applyFont="1" applyFill="1" applyProtection="1">
      <protection locked="0"/>
    </xf>
    <xf numFmtId="166" fontId="10" fillId="2" borderId="0" xfId="0" applyNumberFormat="1" applyFont="1" applyFill="1" applyAlignment="1" applyProtection="1">
      <alignment wrapText="1"/>
      <protection locked="0"/>
    </xf>
    <xf numFmtId="166" fontId="10" fillId="2" borderId="0" xfId="0" applyNumberFormat="1" applyFont="1" applyFill="1" applyProtection="1">
      <protection locked="0"/>
    </xf>
    <xf numFmtId="0" fontId="10" fillId="2" borderId="0" xfId="0" applyFont="1" applyFill="1" applyProtection="1"/>
    <xf numFmtId="165" fontId="0" fillId="2" borderId="0" xfId="0" applyNumberFormat="1" applyFont="1" applyFill="1" applyProtection="1">
      <protection locked="0"/>
    </xf>
    <xf numFmtId="165" fontId="5" fillId="6" borderId="2" xfId="1" applyNumberFormat="1" applyFont="1" applyFill="1" applyBorder="1" applyAlignment="1" applyProtection="1">
      <alignment horizontal="center" vertical="center"/>
      <protection locked="0"/>
    </xf>
    <xf numFmtId="167" fontId="5" fillId="3" borderId="2" xfId="1" applyNumberFormat="1" applyFont="1" applyFill="1" applyBorder="1" applyAlignment="1" applyProtection="1">
      <alignment horizontal="center" vertical="center"/>
    </xf>
    <xf numFmtId="167" fontId="5" fillId="2" borderId="2" xfId="1" applyNumberFormat="1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166" fontId="8" fillId="3" borderId="2" xfId="1" applyNumberFormat="1" applyFont="1" applyFill="1" applyBorder="1" applyAlignment="1" applyProtection="1">
      <alignment horizontal="center" vertical="center"/>
    </xf>
    <xf numFmtId="165" fontId="11" fillId="2" borderId="2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Protection="1"/>
    <xf numFmtId="0" fontId="5" fillId="0" borderId="2" xfId="0" applyFont="1" applyFill="1" applyBorder="1" applyAlignment="1" applyProtection="1">
      <alignment horizontal="center" vertical="center" wrapText="1"/>
    </xf>
    <xf numFmtId="0" fontId="10" fillId="0" borderId="0" xfId="0" applyFont="1" applyFill="1" applyProtection="1">
      <protection locked="0"/>
    </xf>
    <xf numFmtId="0" fontId="10" fillId="0" borderId="0" xfId="0" applyFont="1" applyFill="1" applyProtection="1"/>
    <xf numFmtId="0" fontId="3" fillId="2" borderId="0" xfId="0" applyFont="1" applyFill="1" applyAlignment="1" applyProtection="1">
      <alignment horizont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54"/>
  <sheetViews>
    <sheetView tabSelected="1" view="pageBreakPreview" topLeftCell="C118" zoomScaleNormal="100" zoomScaleSheetLayoutView="100" workbookViewId="0">
      <selection activeCell="F82" sqref="F82"/>
    </sheetView>
  </sheetViews>
  <sheetFormatPr defaultColWidth="8.85546875" defaultRowHeight="15" x14ac:dyDescent="0.25"/>
  <cols>
    <col min="1" max="1" width="17.42578125" style="1" customWidth="1"/>
    <col min="2" max="2" width="32" style="1" customWidth="1"/>
    <col min="3" max="3" width="33.28515625" style="55" customWidth="1"/>
    <col min="4" max="4" width="13.5703125" style="1" customWidth="1"/>
    <col min="5" max="5" width="16.140625" style="1" customWidth="1"/>
    <col min="6" max="6" width="15.85546875" style="1" customWidth="1"/>
    <col min="7" max="7" width="15.28515625" style="1" customWidth="1"/>
    <col min="8" max="8" width="15.140625" style="1" customWidth="1"/>
    <col min="9" max="9" width="14.28515625" style="1" customWidth="1"/>
    <col min="10" max="10" width="19.5703125" style="1" customWidth="1"/>
    <col min="11" max="11" width="15" style="2" bestFit="1" customWidth="1"/>
    <col min="12" max="12" width="17.42578125" style="3" customWidth="1"/>
    <col min="13" max="13" width="13.7109375" style="4" bestFit="1" customWidth="1"/>
    <col min="14" max="14" width="21.5703125" style="4" customWidth="1"/>
    <col min="15" max="15" width="19" style="4" customWidth="1"/>
    <col min="16" max="19" width="8.85546875" style="4"/>
    <col min="20" max="20" width="10.5703125" style="4" bestFit="1" customWidth="1"/>
    <col min="21" max="23" width="8.85546875" style="4"/>
    <col min="24" max="24" width="30.28515625" style="4" customWidth="1"/>
    <col min="25" max="53" width="8.85546875" style="4"/>
    <col min="54" max="16384" width="8.85546875" style="5"/>
  </cols>
  <sheetData>
    <row r="1" spans="1:53" ht="24" customHeight="1" x14ac:dyDescent="0.25">
      <c r="F1" s="59" t="s">
        <v>0</v>
      </c>
      <c r="G1" s="59"/>
      <c r="H1" s="59"/>
      <c r="I1" s="59"/>
      <c r="J1" s="59"/>
    </row>
    <row r="2" spans="1:53" ht="63.75" customHeight="1" x14ac:dyDescent="0.25">
      <c r="A2" s="60" t="s">
        <v>1</v>
      </c>
      <c r="B2" s="61"/>
      <c r="C2" s="61"/>
      <c r="D2" s="61"/>
      <c r="E2" s="61"/>
      <c r="F2" s="61"/>
      <c r="G2" s="61"/>
      <c r="H2" s="61"/>
      <c r="I2" s="61"/>
      <c r="J2" s="61"/>
      <c r="L2" s="6"/>
      <c r="O2" s="7"/>
    </row>
    <row r="3" spans="1:53" ht="67.900000000000006" customHeight="1" x14ac:dyDescent="0.25">
      <c r="A3" s="62" t="s">
        <v>2</v>
      </c>
      <c r="B3" s="62" t="s">
        <v>3</v>
      </c>
      <c r="C3" s="63" t="s">
        <v>4</v>
      </c>
      <c r="D3" s="62" t="s">
        <v>5</v>
      </c>
      <c r="E3" s="62" t="s">
        <v>6</v>
      </c>
      <c r="F3" s="62"/>
      <c r="G3" s="62"/>
      <c r="H3" s="62"/>
      <c r="I3" s="62"/>
      <c r="J3" s="62"/>
      <c r="O3" s="7"/>
    </row>
    <row r="4" spans="1:53" ht="15.75" x14ac:dyDescent="0.25">
      <c r="A4" s="62"/>
      <c r="B4" s="62"/>
      <c r="C4" s="64"/>
      <c r="D4" s="62"/>
      <c r="E4" s="52">
        <v>2023</v>
      </c>
      <c r="F4" s="8">
        <v>2024</v>
      </c>
      <c r="G4" s="8">
        <v>2025</v>
      </c>
      <c r="H4" s="8">
        <v>2026</v>
      </c>
      <c r="I4" s="8">
        <v>2027</v>
      </c>
      <c r="J4" s="8" t="s">
        <v>7</v>
      </c>
    </row>
    <row r="5" spans="1:53" ht="15.75" x14ac:dyDescent="0.25">
      <c r="A5" s="52">
        <v>1</v>
      </c>
      <c r="B5" s="52">
        <v>2</v>
      </c>
      <c r="C5" s="56">
        <v>3</v>
      </c>
      <c r="D5" s="52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9"/>
      <c r="L5" s="10"/>
      <c r="M5" s="11"/>
      <c r="N5" s="11"/>
    </row>
    <row r="6" spans="1:53" ht="15.95" customHeight="1" x14ac:dyDescent="0.25">
      <c r="A6" s="66" t="s">
        <v>8</v>
      </c>
      <c r="B6" s="66" t="s">
        <v>9</v>
      </c>
      <c r="C6" s="69" t="s">
        <v>10</v>
      </c>
      <c r="D6" s="12" t="s">
        <v>11</v>
      </c>
      <c r="E6" s="13">
        <f>SUM(E7:E10)</f>
        <v>0</v>
      </c>
      <c r="F6" s="13">
        <f>F7+F8+F9</f>
        <v>654.6</v>
      </c>
      <c r="G6" s="13">
        <f t="shared" ref="G6:I6" si="0">SUM(G7:G10)</f>
        <v>0</v>
      </c>
      <c r="H6" s="13">
        <f t="shared" si="0"/>
        <v>0</v>
      </c>
      <c r="I6" s="13">
        <f t="shared" si="0"/>
        <v>0</v>
      </c>
      <c r="J6" s="14">
        <f>SUM(E6:I6)</f>
        <v>654.6</v>
      </c>
      <c r="K6" s="15"/>
    </row>
    <row r="7" spans="1:53" ht="15.95" customHeight="1" x14ac:dyDescent="0.25">
      <c r="A7" s="67"/>
      <c r="B7" s="67"/>
      <c r="C7" s="69"/>
      <c r="D7" s="12" t="s">
        <v>12</v>
      </c>
      <c r="E7" s="16">
        <v>0</v>
      </c>
      <c r="F7" s="16">
        <v>233.8</v>
      </c>
      <c r="G7" s="16"/>
      <c r="H7" s="16">
        <v>0</v>
      </c>
      <c r="I7" s="16">
        <v>0</v>
      </c>
      <c r="J7" s="14">
        <f t="shared" ref="J7:J70" si="1">SUM(E7:I7)</f>
        <v>233.8</v>
      </c>
    </row>
    <row r="8" spans="1:53" ht="15.95" customHeight="1" x14ac:dyDescent="0.25">
      <c r="A8" s="67"/>
      <c r="B8" s="67"/>
      <c r="C8" s="69"/>
      <c r="D8" s="12" t="s">
        <v>13</v>
      </c>
      <c r="E8" s="16">
        <v>0</v>
      </c>
      <c r="F8" s="16">
        <v>180.3</v>
      </c>
      <c r="G8" s="16"/>
      <c r="H8" s="16">
        <v>0</v>
      </c>
      <c r="I8" s="16">
        <v>0</v>
      </c>
      <c r="J8" s="14">
        <f t="shared" si="1"/>
        <v>180.3</v>
      </c>
      <c r="L8" s="48">
        <f>F7</f>
        <v>233.8</v>
      </c>
    </row>
    <row r="9" spans="1:53" ht="15.95" customHeight="1" x14ac:dyDescent="0.25">
      <c r="A9" s="67"/>
      <c r="B9" s="67"/>
      <c r="C9" s="69"/>
      <c r="D9" s="12" t="s">
        <v>14</v>
      </c>
      <c r="E9" s="16">
        <v>0</v>
      </c>
      <c r="F9" s="16">
        <v>240.5</v>
      </c>
      <c r="G9" s="16">
        <v>0</v>
      </c>
      <c r="H9" s="16">
        <v>0</v>
      </c>
      <c r="I9" s="16">
        <v>0</v>
      </c>
      <c r="J9" s="14">
        <f t="shared" si="1"/>
        <v>240.5</v>
      </c>
      <c r="L9" s="48">
        <f>F82</f>
        <v>70</v>
      </c>
    </row>
    <row r="10" spans="1:53" ht="15.95" customHeight="1" x14ac:dyDescent="0.25">
      <c r="A10" s="67"/>
      <c r="B10" s="67"/>
      <c r="C10" s="69"/>
      <c r="D10" s="12" t="s">
        <v>15</v>
      </c>
      <c r="E10" s="16">
        <v>0</v>
      </c>
      <c r="F10" s="16"/>
      <c r="G10" s="16">
        <v>0</v>
      </c>
      <c r="H10" s="16">
        <v>0</v>
      </c>
      <c r="I10" s="16">
        <v>0</v>
      </c>
      <c r="J10" s="14">
        <f t="shared" si="1"/>
        <v>0</v>
      </c>
      <c r="L10" s="48" t="str">
        <f>F96</f>
        <v>-</v>
      </c>
    </row>
    <row r="11" spans="1:53" ht="15.95" customHeight="1" x14ac:dyDescent="0.25">
      <c r="A11" s="67"/>
      <c r="B11" s="67"/>
      <c r="C11" s="69" t="s">
        <v>16</v>
      </c>
      <c r="D11" s="12" t="s">
        <v>11</v>
      </c>
      <c r="E11" s="13">
        <f>SUM(E12:E15)</f>
        <v>0</v>
      </c>
      <c r="F11" s="13">
        <f t="shared" ref="F11" si="2">SUM(F12:F15)</f>
        <v>0</v>
      </c>
      <c r="G11" s="13">
        <f t="shared" ref="G11" si="3">SUM(G12:G15)</f>
        <v>0</v>
      </c>
      <c r="H11" s="13">
        <f t="shared" ref="H11" si="4">SUM(H12:H15)</f>
        <v>0</v>
      </c>
      <c r="I11" s="13">
        <f t="shared" ref="I11" si="5">SUM(I12:I15)</f>
        <v>0</v>
      </c>
      <c r="J11" s="14">
        <f t="shared" si="1"/>
        <v>0</v>
      </c>
      <c r="L11" s="48">
        <f>F112</f>
        <v>100</v>
      </c>
    </row>
    <row r="12" spans="1:53" ht="15.95" customHeight="1" x14ac:dyDescent="0.25">
      <c r="A12" s="67"/>
      <c r="B12" s="67"/>
      <c r="C12" s="69"/>
      <c r="D12" s="12" t="s">
        <v>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4">
        <f t="shared" si="1"/>
        <v>0</v>
      </c>
      <c r="L12" s="48" t="e">
        <f>#REF!</f>
        <v>#REF!</v>
      </c>
    </row>
    <row r="13" spans="1:53" ht="15.95" customHeight="1" x14ac:dyDescent="0.25">
      <c r="A13" s="67"/>
      <c r="B13" s="67"/>
      <c r="C13" s="69"/>
      <c r="D13" s="12" t="s">
        <v>13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4">
        <f t="shared" si="1"/>
        <v>0</v>
      </c>
    </row>
    <row r="14" spans="1:53" ht="15.95" customHeight="1" x14ac:dyDescent="0.25">
      <c r="A14" s="67"/>
      <c r="B14" s="67"/>
      <c r="C14" s="69"/>
      <c r="D14" s="12" t="s">
        <v>14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4">
        <f t="shared" si="1"/>
        <v>0</v>
      </c>
    </row>
    <row r="15" spans="1:53" ht="15.95" customHeight="1" x14ac:dyDescent="0.25">
      <c r="A15" s="67"/>
      <c r="B15" s="67"/>
      <c r="C15" s="69"/>
      <c r="D15" s="12" t="s">
        <v>15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4">
        <f t="shared" si="1"/>
        <v>0</v>
      </c>
    </row>
    <row r="16" spans="1:53" s="17" customFormat="1" ht="15.95" customHeight="1" x14ac:dyDescent="0.25">
      <c r="A16" s="67"/>
      <c r="B16" s="67"/>
      <c r="C16" s="69" t="s">
        <v>17</v>
      </c>
      <c r="D16" s="12" t="s">
        <v>11</v>
      </c>
      <c r="E16" s="13">
        <f>SUM(E17:E20)</f>
        <v>0</v>
      </c>
      <c r="F16" s="13">
        <f t="shared" ref="F16" si="6">SUM(F17:F20)</f>
        <v>654.6</v>
      </c>
      <c r="G16" s="13">
        <f t="shared" ref="G16" si="7">SUM(G17:G20)</f>
        <v>0</v>
      </c>
      <c r="H16" s="13">
        <f t="shared" ref="H16" si="8">SUM(H17:H20)</f>
        <v>0</v>
      </c>
      <c r="I16" s="13">
        <f t="shared" ref="I16" si="9">SUM(I17:I20)</f>
        <v>0</v>
      </c>
      <c r="J16" s="14">
        <f t="shared" si="1"/>
        <v>654.6</v>
      </c>
      <c r="K16" s="2"/>
      <c r="L16" s="3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</row>
    <row r="17" spans="1:12" s="5" customFormat="1" ht="15.75" x14ac:dyDescent="0.25">
      <c r="A17" s="67"/>
      <c r="B17" s="67"/>
      <c r="C17" s="69"/>
      <c r="D17" s="12" t="s">
        <v>12</v>
      </c>
      <c r="E17" s="13">
        <f>E7+E12</f>
        <v>0</v>
      </c>
      <c r="F17" s="13">
        <f t="shared" ref="F17:I17" si="10">F7+F12</f>
        <v>233.8</v>
      </c>
      <c r="G17" s="13">
        <f t="shared" si="10"/>
        <v>0</v>
      </c>
      <c r="H17" s="13">
        <f t="shared" si="10"/>
        <v>0</v>
      </c>
      <c r="I17" s="13">
        <f t="shared" si="10"/>
        <v>0</v>
      </c>
      <c r="J17" s="14">
        <f t="shared" si="1"/>
        <v>233.8</v>
      </c>
      <c r="K17" s="2"/>
      <c r="L17" s="3"/>
    </row>
    <row r="18" spans="1:12" s="5" customFormat="1" ht="15.75" x14ac:dyDescent="0.25">
      <c r="A18" s="67"/>
      <c r="B18" s="67"/>
      <c r="C18" s="69"/>
      <c r="D18" s="12" t="s">
        <v>13</v>
      </c>
      <c r="E18" s="13">
        <f t="shared" ref="E18:I20" si="11">E8+E13</f>
        <v>0</v>
      </c>
      <c r="F18" s="13">
        <f t="shared" si="11"/>
        <v>180.3</v>
      </c>
      <c r="G18" s="13">
        <f t="shared" si="11"/>
        <v>0</v>
      </c>
      <c r="H18" s="13">
        <f t="shared" si="11"/>
        <v>0</v>
      </c>
      <c r="I18" s="13">
        <f t="shared" si="11"/>
        <v>0</v>
      </c>
      <c r="J18" s="14">
        <f t="shared" si="1"/>
        <v>180.3</v>
      </c>
      <c r="K18" s="2"/>
      <c r="L18" s="3"/>
    </row>
    <row r="19" spans="1:12" s="5" customFormat="1" ht="15.75" x14ac:dyDescent="0.25">
      <c r="A19" s="67"/>
      <c r="B19" s="67"/>
      <c r="C19" s="69"/>
      <c r="D19" s="12" t="s">
        <v>14</v>
      </c>
      <c r="E19" s="13">
        <f t="shared" si="11"/>
        <v>0</v>
      </c>
      <c r="F19" s="13">
        <f t="shared" si="11"/>
        <v>240.5</v>
      </c>
      <c r="G19" s="13">
        <f t="shared" si="11"/>
        <v>0</v>
      </c>
      <c r="H19" s="13">
        <f t="shared" si="11"/>
        <v>0</v>
      </c>
      <c r="I19" s="13">
        <f t="shared" si="11"/>
        <v>0</v>
      </c>
      <c r="J19" s="14">
        <f t="shared" si="1"/>
        <v>240.5</v>
      </c>
      <c r="K19" s="2"/>
      <c r="L19" s="3"/>
    </row>
    <row r="20" spans="1:12" s="5" customFormat="1" ht="15.75" x14ac:dyDescent="0.25">
      <c r="A20" s="68"/>
      <c r="B20" s="68"/>
      <c r="C20" s="69"/>
      <c r="D20" s="12" t="s">
        <v>15</v>
      </c>
      <c r="E20" s="13">
        <f t="shared" si="11"/>
        <v>0</v>
      </c>
      <c r="F20" s="13">
        <f t="shared" si="11"/>
        <v>0</v>
      </c>
      <c r="G20" s="13">
        <f t="shared" si="11"/>
        <v>0</v>
      </c>
      <c r="H20" s="13">
        <f t="shared" si="11"/>
        <v>0</v>
      </c>
      <c r="I20" s="13">
        <f t="shared" si="11"/>
        <v>0</v>
      </c>
      <c r="J20" s="14">
        <f t="shared" si="1"/>
        <v>0</v>
      </c>
      <c r="K20" s="2"/>
      <c r="L20" s="3"/>
    </row>
    <row r="21" spans="1:12" s="4" customFormat="1" ht="15.75" x14ac:dyDescent="0.25">
      <c r="A21" s="66" t="s">
        <v>18</v>
      </c>
      <c r="B21" s="66" t="s">
        <v>19</v>
      </c>
      <c r="C21" s="63" t="s">
        <v>10</v>
      </c>
      <c r="D21" s="12" t="s">
        <v>20</v>
      </c>
      <c r="E21" s="13">
        <f>SUM(E22:E25)</f>
        <v>0</v>
      </c>
      <c r="F21" s="13" t="s">
        <v>68</v>
      </c>
      <c r="G21" s="13">
        <f t="shared" ref="G21" si="12">SUM(G22:G25)</f>
        <v>0</v>
      </c>
      <c r="H21" s="13">
        <f t="shared" ref="H21" si="13">SUM(H22:H25)</f>
        <v>1400</v>
      </c>
      <c r="I21" s="13">
        <f t="shared" ref="I21" si="14">SUM(I22:I25)</f>
        <v>0</v>
      </c>
      <c r="J21" s="14">
        <f t="shared" si="1"/>
        <v>1400</v>
      </c>
      <c r="K21" s="2"/>
      <c r="L21" s="3"/>
    </row>
    <row r="22" spans="1:12" s="4" customFormat="1" ht="15.75" x14ac:dyDescent="0.25">
      <c r="A22" s="67"/>
      <c r="B22" s="67"/>
      <c r="C22" s="65"/>
      <c r="D22" s="12" t="s">
        <v>12</v>
      </c>
      <c r="E22" s="18">
        <f>E37+E52+E72</f>
        <v>0</v>
      </c>
      <c r="F22" s="18">
        <f>F37+F52+F72</f>
        <v>0</v>
      </c>
      <c r="G22" s="18">
        <f>G37+G52+G72</f>
        <v>0</v>
      </c>
      <c r="H22" s="18">
        <f>H37+H52+H72</f>
        <v>0</v>
      </c>
      <c r="I22" s="18">
        <f>I37+I52+I72</f>
        <v>0</v>
      </c>
      <c r="J22" s="14">
        <f t="shared" si="1"/>
        <v>0</v>
      </c>
      <c r="K22" s="2"/>
      <c r="L22" s="3"/>
    </row>
    <row r="23" spans="1:12" s="4" customFormat="1" ht="15.75" x14ac:dyDescent="0.25">
      <c r="A23" s="67"/>
      <c r="B23" s="67"/>
      <c r="C23" s="65"/>
      <c r="D23" s="12" t="s">
        <v>13</v>
      </c>
      <c r="E23" s="18">
        <f t="shared" ref="E23:I25" si="15">E38+E53+E73</f>
        <v>0</v>
      </c>
      <c r="F23" s="18" t="s">
        <v>68</v>
      </c>
      <c r="G23" s="18">
        <f t="shared" si="15"/>
        <v>0</v>
      </c>
      <c r="H23" s="18">
        <v>1400</v>
      </c>
      <c r="I23" s="18">
        <f t="shared" si="15"/>
        <v>0</v>
      </c>
      <c r="J23" s="14">
        <f t="shared" si="1"/>
        <v>1400</v>
      </c>
      <c r="K23" s="2"/>
      <c r="L23" s="3"/>
    </row>
    <row r="24" spans="1:12" s="4" customFormat="1" ht="15.75" x14ac:dyDescent="0.25">
      <c r="A24" s="67"/>
      <c r="B24" s="67"/>
      <c r="C24" s="65"/>
      <c r="D24" s="12" t="s">
        <v>14</v>
      </c>
      <c r="E24" s="18">
        <f t="shared" si="15"/>
        <v>0</v>
      </c>
      <c r="F24" s="18">
        <f t="shared" si="15"/>
        <v>0</v>
      </c>
      <c r="G24" s="18">
        <f t="shared" si="15"/>
        <v>0</v>
      </c>
      <c r="H24" s="18">
        <f t="shared" si="15"/>
        <v>0</v>
      </c>
      <c r="I24" s="18">
        <f t="shared" si="15"/>
        <v>0</v>
      </c>
      <c r="J24" s="14">
        <f t="shared" si="1"/>
        <v>0</v>
      </c>
      <c r="K24" s="2"/>
      <c r="L24" s="3"/>
    </row>
    <row r="25" spans="1:12" s="4" customFormat="1" ht="15.75" x14ac:dyDescent="0.25">
      <c r="A25" s="67"/>
      <c r="B25" s="67"/>
      <c r="C25" s="64"/>
      <c r="D25" s="12" t="s">
        <v>15</v>
      </c>
      <c r="E25" s="18">
        <f t="shared" si="15"/>
        <v>0</v>
      </c>
      <c r="F25" s="18">
        <f t="shared" si="15"/>
        <v>0</v>
      </c>
      <c r="G25" s="18">
        <f t="shared" si="15"/>
        <v>0</v>
      </c>
      <c r="H25" s="18">
        <f t="shared" si="15"/>
        <v>0</v>
      </c>
      <c r="I25" s="18">
        <f t="shared" si="15"/>
        <v>0</v>
      </c>
      <c r="J25" s="14">
        <f t="shared" si="1"/>
        <v>0</v>
      </c>
      <c r="K25" s="2"/>
      <c r="L25" s="3"/>
    </row>
    <row r="26" spans="1:12" s="4" customFormat="1" ht="15.75" x14ac:dyDescent="0.25">
      <c r="A26" s="67"/>
      <c r="B26" s="67"/>
      <c r="C26" s="63" t="s">
        <v>21</v>
      </c>
      <c r="D26" s="12" t="s">
        <v>20</v>
      </c>
      <c r="E26" s="13">
        <f>SUM(E27:E30)</f>
        <v>3426.8</v>
      </c>
      <c r="F26" s="13">
        <f t="shared" ref="F26" si="16">SUM(F27:F30)</f>
        <v>0</v>
      </c>
      <c r="G26" s="13">
        <f t="shared" ref="G26" si="17">SUM(G27:G30)</f>
        <v>0</v>
      </c>
      <c r="H26" s="13">
        <f t="shared" ref="H26" si="18">SUM(H27:H30)</f>
        <v>0</v>
      </c>
      <c r="I26" s="13">
        <f t="shared" ref="I26" si="19">SUM(I27:I30)</f>
        <v>0</v>
      </c>
      <c r="J26" s="14">
        <f t="shared" si="1"/>
        <v>3426.8</v>
      </c>
      <c r="K26" s="2"/>
      <c r="L26" s="3"/>
    </row>
    <row r="27" spans="1:12" s="4" customFormat="1" ht="15.75" x14ac:dyDescent="0.25">
      <c r="A27" s="67"/>
      <c r="B27" s="67"/>
      <c r="C27" s="65"/>
      <c r="D27" s="12" t="s">
        <v>12</v>
      </c>
      <c r="E27" s="18">
        <f>E42+E57+E67</f>
        <v>0</v>
      </c>
      <c r="F27" s="18">
        <f>F42+F57+F67</f>
        <v>0</v>
      </c>
      <c r="G27" s="18">
        <f>G42+G57+G67</f>
        <v>0</v>
      </c>
      <c r="H27" s="18">
        <f>H42+H57+H67</f>
        <v>0</v>
      </c>
      <c r="I27" s="18">
        <f>I42+I57+I67</f>
        <v>0</v>
      </c>
      <c r="J27" s="14">
        <f t="shared" si="1"/>
        <v>0</v>
      </c>
      <c r="K27" s="2"/>
      <c r="L27" s="3"/>
    </row>
    <row r="28" spans="1:12" s="4" customFormat="1" ht="15.75" x14ac:dyDescent="0.25">
      <c r="A28" s="67"/>
      <c r="B28" s="67"/>
      <c r="C28" s="65"/>
      <c r="D28" s="12" t="s">
        <v>13</v>
      </c>
      <c r="E28" s="18">
        <v>3426.8</v>
      </c>
      <c r="F28" s="18">
        <f t="shared" ref="E28:I30" si="20">F43+F58+F68</f>
        <v>0</v>
      </c>
      <c r="G28" s="18">
        <f t="shared" si="20"/>
        <v>0</v>
      </c>
      <c r="H28" s="18">
        <f t="shared" si="20"/>
        <v>0</v>
      </c>
      <c r="I28" s="18">
        <f t="shared" si="20"/>
        <v>0</v>
      </c>
      <c r="J28" s="14">
        <f t="shared" si="1"/>
        <v>3426.8</v>
      </c>
      <c r="K28" s="2"/>
      <c r="L28" s="3"/>
    </row>
    <row r="29" spans="1:12" s="4" customFormat="1" ht="15.75" x14ac:dyDescent="0.25">
      <c r="A29" s="67"/>
      <c r="B29" s="67"/>
      <c r="C29" s="65"/>
      <c r="D29" s="12" t="s">
        <v>14</v>
      </c>
      <c r="E29" s="18">
        <f t="shared" si="20"/>
        <v>0</v>
      </c>
      <c r="F29" s="18">
        <f t="shared" si="20"/>
        <v>0</v>
      </c>
      <c r="G29" s="18">
        <f t="shared" si="20"/>
        <v>0</v>
      </c>
      <c r="H29" s="18">
        <f t="shared" si="20"/>
        <v>0</v>
      </c>
      <c r="I29" s="18">
        <f t="shared" si="20"/>
        <v>0</v>
      </c>
      <c r="J29" s="14">
        <f t="shared" si="1"/>
        <v>0</v>
      </c>
      <c r="K29" s="2"/>
      <c r="L29" s="3"/>
    </row>
    <row r="30" spans="1:12" s="4" customFormat="1" ht="15.75" x14ac:dyDescent="0.25">
      <c r="A30" s="67"/>
      <c r="B30" s="67"/>
      <c r="C30" s="64"/>
      <c r="D30" s="12" t="s">
        <v>15</v>
      </c>
      <c r="E30" s="18">
        <f t="shared" si="20"/>
        <v>0</v>
      </c>
      <c r="F30" s="18">
        <f t="shared" si="20"/>
        <v>0</v>
      </c>
      <c r="G30" s="18">
        <f t="shared" si="20"/>
        <v>0</v>
      </c>
      <c r="H30" s="18">
        <f t="shared" si="20"/>
        <v>0</v>
      </c>
      <c r="I30" s="18">
        <f t="shared" si="20"/>
        <v>0</v>
      </c>
      <c r="J30" s="14">
        <f t="shared" si="1"/>
        <v>0</v>
      </c>
      <c r="K30" s="2"/>
      <c r="L30" s="3"/>
    </row>
    <row r="31" spans="1:12" s="4" customFormat="1" ht="15.75" x14ac:dyDescent="0.25">
      <c r="A31" s="67"/>
      <c r="B31" s="67"/>
      <c r="C31" s="63" t="s">
        <v>17</v>
      </c>
      <c r="D31" s="12" t="s">
        <v>20</v>
      </c>
      <c r="E31" s="13">
        <f>SUM(E32:E35)</f>
        <v>3426.8</v>
      </c>
      <c r="F31" s="13"/>
      <c r="G31" s="13">
        <f t="shared" ref="G31" si="21">SUM(G32:G35)</f>
        <v>0</v>
      </c>
      <c r="H31" s="13">
        <f t="shared" ref="H31" si="22">SUM(H32:H35)</f>
        <v>1400</v>
      </c>
      <c r="I31" s="13">
        <f t="shared" ref="I31" si="23">SUM(I32:I35)</f>
        <v>0</v>
      </c>
      <c r="J31" s="14">
        <f t="shared" si="1"/>
        <v>4826.8</v>
      </c>
      <c r="K31" s="2"/>
      <c r="L31" s="3"/>
    </row>
    <row r="32" spans="1:12" s="4" customFormat="1" ht="15.75" x14ac:dyDescent="0.25">
      <c r="A32" s="67"/>
      <c r="B32" s="67"/>
      <c r="C32" s="65"/>
      <c r="D32" s="12" t="s">
        <v>12</v>
      </c>
      <c r="E32" s="13">
        <f>E22+E27</f>
        <v>0</v>
      </c>
      <c r="F32" s="13">
        <f t="shared" ref="F32:I32" si="24">F22+F27</f>
        <v>0</v>
      </c>
      <c r="G32" s="13">
        <f t="shared" si="24"/>
        <v>0</v>
      </c>
      <c r="H32" s="13">
        <f t="shared" si="24"/>
        <v>0</v>
      </c>
      <c r="I32" s="13">
        <f t="shared" si="24"/>
        <v>0</v>
      </c>
      <c r="J32" s="14">
        <f t="shared" si="1"/>
        <v>0</v>
      </c>
      <c r="K32" s="2"/>
      <c r="L32" s="3"/>
    </row>
    <row r="33" spans="1:12" s="4" customFormat="1" ht="15.75" x14ac:dyDescent="0.25">
      <c r="A33" s="67"/>
      <c r="B33" s="67"/>
      <c r="C33" s="65"/>
      <c r="D33" s="12" t="s">
        <v>13</v>
      </c>
      <c r="E33" s="13">
        <f t="shared" ref="E33:I33" si="25">E23+E28</f>
        <v>3426.8</v>
      </c>
      <c r="F33" s="13"/>
      <c r="G33" s="13">
        <f t="shared" si="25"/>
        <v>0</v>
      </c>
      <c r="H33" s="13">
        <f t="shared" si="25"/>
        <v>1400</v>
      </c>
      <c r="I33" s="13">
        <f t="shared" si="25"/>
        <v>0</v>
      </c>
      <c r="J33" s="14">
        <f t="shared" si="1"/>
        <v>4826.8</v>
      </c>
      <c r="K33" s="2"/>
      <c r="L33" s="3"/>
    </row>
    <row r="34" spans="1:12" s="4" customFormat="1" ht="15.75" x14ac:dyDescent="0.25">
      <c r="A34" s="67"/>
      <c r="B34" s="67"/>
      <c r="C34" s="65"/>
      <c r="D34" s="12" t="s">
        <v>14</v>
      </c>
      <c r="E34" s="13">
        <f t="shared" ref="E34:I34" si="26">E24+E29</f>
        <v>0</v>
      </c>
      <c r="F34" s="13">
        <f t="shared" si="26"/>
        <v>0</v>
      </c>
      <c r="G34" s="13">
        <f t="shared" si="26"/>
        <v>0</v>
      </c>
      <c r="H34" s="13">
        <f t="shared" si="26"/>
        <v>0</v>
      </c>
      <c r="I34" s="13">
        <f t="shared" si="26"/>
        <v>0</v>
      </c>
      <c r="J34" s="14">
        <f t="shared" si="1"/>
        <v>0</v>
      </c>
      <c r="K34" s="2"/>
      <c r="L34" s="3"/>
    </row>
    <row r="35" spans="1:12" s="4" customFormat="1" ht="15.75" x14ac:dyDescent="0.25">
      <c r="A35" s="68"/>
      <c r="B35" s="68"/>
      <c r="C35" s="64"/>
      <c r="D35" s="12" t="s">
        <v>15</v>
      </c>
      <c r="E35" s="13">
        <f t="shared" ref="E35:I35" si="27">E25+E30</f>
        <v>0</v>
      </c>
      <c r="F35" s="13">
        <f t="shared" si="27"/>
        <v>0</v>
      </c>
      <c r="G35" s="13">
        <f t="shared" si="27"/>
        <v>0</v>
      </c>
      <c r="H35" s="13">
        <f t="shared" si="27"/>
        <v>0</v>
      </c>
      <c r="I35" s="13">
        <f t="shared" si="27"/>
        <v>0</v>
      </c>
      <c r="J35" s="14">
        <f t="shared" si="1"/>
        <v>0</v>
      </c>
      <c r="K35" s="2"/>
      <c r="L35" s="3"/>
    </row>
    <row r="36" spans="1:12" s="5" customFormat="1" ht="15.75" x14ac:dyDescent="0.25">
      <c r="A36" s="66" t="s">
        <v>22</v>
      </c>
      <c r="B36" s="66" t="s">
        <v>23</v>
      </c>
      <c r="C36" s="63" t="s">
        <v>10</v>
      </c>
      <c r="D36" s="12" t="s">
        <v>20</v>
      </c>
      <c r="E36" s="13">
        <f>SUM(E37:E40)</f>
        <v>0</v>
      </c>
      <c r="F36" s="13">
        <f t="shared" ref="F36" si="28">SUM(F37:F40)</f>
        <v>0</v>
      </c>
      <c r="G36" s="13">
        <f t="shared" ref="G36" si="29">SUM(G37:G40)</f>
        <v>0</v>
      </c>
      <c r="H36" s="13">
        <f t="shared" ref="H36" si="30">SUM(H37:H40)</f>
        <v>0</v>
      </c>
      <c r="I36" s="13">
        <f t="shared" ref="I36" si="31">SUM(I37:I40)</f>
        <v>0</v>
      </c>
      <c r="J36" s="14">
        <f t="shared" si="1"/>
        <v>0</v>
      </c>
      <c r="K36" s="2"/>
      <c r="L36" s="3"/>
    </row>
    <row r="37" spans="1:12" s="5" customFormat="1" ht="15.75" x14ac:dyDescent="0.25">
      <c r="A37" s="67"/>
      <c r="B37" s="67"/>
      <c r="C37" s="65"/>
      <c r="D37" s="12" t="s">
        <v>12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4">
        <f t="shared" si="1"/>
        <v>0</v>
      </c>
      <c r="K37" s="2"/>
      <c r="L37" s="3"/>
    </row>
    <row r="38" spans="1:12" s="5" customFormat="1" ht="15.75" x14ac:dyDescent="0.25">
      <c r="A38" s="67"/>
      <c r="B38" s="67"/>
      <c r="C38" s="65"/>
      <c r="D38" s="12" t="s">
        <v>13</v>
      </c>
      <c r="E38" s="16">
        <v>0</v>
      </c>
      <c r="F38" s="16"/>
      <c r="G38" s="16">
        <v>0</v>
      </c>
      <c r="H38" s="16">
        <v>0</v>
      </c>
      <c r="I38" s="16">
        <v>0</v>
      </c>
      <c r="J38" s="14">
        <f t="shared" si="1"/>
        <v>0</v>
      </c>
      <c r="K38" s="2"/>
      <c r="L38" s="3"/>
    </row>
    <row r="39" spans="1:12" s="5" customFormat="1" ht="15.75" x14ac:dyDescent="0.25">
      <c r="A39" s="67"/>
      <c r="B39" s="67"/>
      <c r="C39" s="65"/>
      <c r="D39" s="12" t="s">
        <v>14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4">
        <f t="shared" si="1"/>
        <v>0</v>
      </c>
      <c r="K39" s="2"/>
      <c r="L39" s="3"/>
    </row>
    <row r="40" spans="1:12" s="5" customFormat="1" ht="15.75" x14ac:dyDescent="0.25">
      <c r="A40" s="67"/>
      <c r="B40" s="67"/>
      <c r="C40" s="64"/>
      <c r="D40" s="12" t="s">
        <v>15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4">
        <f t="shared" si="1"/>
        <v>0</v>
      </c>
      <c r="K40" s="2"/>
      <c r="L40" s="3"/>
    </row>
    <row r="41" spans="1:12" s="5" customFormat="1" ht="15.75" x14ac:dyDescent="0.25">
      <c r="A41" s="67"/>
      <c r="B41" s="67"/>
      <c r="C41" s="63" t="s">
        <v>24</v>
      </c>
      <c r="D41" s="12" t="s">
        <v>20</v>
      </c>
      <c r="E41" s="13">
        <f>SUM(E42:E45)</f>
        <v>0</v>
      </c>
      <c r="F41" s="13">
        <f t="shared" ref="F41" si="32">SUM(F42:F45)</f>
        <v>0</v>
      </c>
      <c r="G41" s="13">
        <f t="shared" ref="G41" si="33">SUM(G42:G45)</f>
        <v>0</v>
      </c>
      <c r="H41" s="13">
        <f t="shared" ref="H41" si="34">SUM(H42:H45)</f>
        <v>0</v>
      </c>
      <c r="I41" s="13">
        <f t="shared" ref="I41" si="35">SUM(I42:I45)</f>
        <v>0</v>
      </c>
      <c r="J41" s="14">
        <f t="shared" si="1"/>
        <v>0</v>
      </c>
      <c r="K41" s="2"/>
      <c r="L41" s="3"/>
    </row>
    <row r="42" spans="1:12" s="5" customFormat="1" ht="15.75" x14ac:dyDescent="0.25">
      <c r="A42" s="67"/>
      <c r="B42" s="67"/>
      <c r="C42" s="65"/>
      <c r="D42" s="12" t="s">
        <v>12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4">
        <f t="shared" si="1"/>
        <v>0</v>
      </c>
      <c r="K42" s="2"/>
      <c r="L42" s="3"/>
    </row>
    <row r="43" spans="1:12" s="5" customFormat="1" ht="15.75" x14ac:dyDescent="0.25">
      <c r="A43" s="67"/>
      <c r="B43" s="67"/>
      <c r="C43" s="65"/>
      <c r="D43" s="12" t="s">
        <v>13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4">
        <f t="shared" si="1"/>
        <v>0</v>
      </c>
      <c r="K43" s="2"/>
      <c r="L43" s="3"/>
    </row>
    <row r="44" spans="1:12" s="5" customFormat="1" ht="15.75" x14ac:dyDescent="0.25">
      <c r="A44" s="67"/>
      <c r="B44" s="67"/>
      <c r="C44" s="65"/>
      <c r="D44" s="12" t="s">
        <v>14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4">
        <f t="shared" si="1"/>
        <v>0</v>
      </c>
      <c r="K44" s="2"/>
      <c r="L44" s="3"/>
    </row>
    <row r="45" spans="1:12" s="5" customFormat="1" ht="15.75" x14ac:dyDescent="0.25">
      <c r="A45" s="67"/>
      <c r="B45" s="67"/>
      <c r="C45" s="64"/>
      <c r="D45" s="12" t="s">
        <v>15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4">
        <f t="shared" si="1"/>
        <v>0</v>
      </c>
      <c r="K45" s="2"/>
      <c r="L45" s="3"/>
    </row>
    <row r="46" spans="1:12" s="5" customFormat="1" ht="15.75" x14ac:dyDescent="0.25">
      <c r="A46" s="67"/>
      <c r="B46" s="67"/>
      <c r="C46" s="63" t="s">
        <v>17</v>
      </c>
      <c r="D46" s="12" t="s">
        <v>20</v>
      </c>
      <c r="E46" s="13">
        <f>SUM(E47:E50)</f>
        <v>0</v>
      </c>
      <c r="F46" s="13">
        <f t="shared" ref="F46" si="36">SUM(F47:F50)</f>
        <v>0</v>
      </c>
      <c r="G46" s="13">
        <f t="shared" ref="G46" si="37">SUM(G47:G50)</f>
        <v>0</v>
      </c>
      <c r="H46" s="13">
        <f t="shared" ref="H46" si="38">SUM(H47:H50)</f>
        <v>0</v>
      </c>
      <c r="I46" s="13">
        <f t="shared" ref="I46" si="39">SUM(I47:I50)</f>
        <v>0</v>
      </c>
      <c r="J46" s="14">
        <f t="shared" si="1"/>
        <v>0</v>
      </c>
      <c r="K46" s="2"/>
      <c r="L46" s="3"/>
    </row>
    <row r="47" spans="1:12" s="5" customFormat="1" ht="15.75" x14ac:dyDescent="0.25">
      <c r="A47" s="67"/>
      <c r="B47" s="67"/>
      <c r="C47" s="65"/>
      <c r="D47" s="12" t="s">
        <v>12</v>
      </c>
      <c r="E47" s="13">
        <f>E37+E42</f>
        <v>0</v>
      </c>
      <c r="F47" s="13">
        <f t="shared" ref="F47:I47" si="40">F37+F42</f>
        <v>0</v>
      </c>
      <c r="G47" s="13">
        <f t="shared" si="40"/>
        <v>0</v>
      </c>
      <c r="H47" s="13">
        <f t="shared" si="40"/>
        <v>0</v>
      </c>
      <c r="I47" s="13">
        <f t="shared" si="40"/>
        <v>0</v>
      </c>
      <c r="J47" s="14">
        <f t="shared" si="1"/>
        <v>0</v>
      </c>
      <c r="K47" s="2"/>
      <c r="L47" s="3"/>
    </row>
    <row r="48" spans="1:12" s="5" customFormat="1" ht="15.75" x14ac:dyDescent="0.25">
      <c r="A48" s="67"/>
      <c r="B48" s="67"/>
      <c r="C48" s="65"/>
      <c r="D48" s="12" t="s">
        <v>13</v>
      </c>
      <c r="E48" s="13">
        <f t="shared" ref="E48:I48" si="41">E38+E43</f>
        <v>0</v>
      </c>
      <c r="F48" s="13">
        <f t="shared" si="41"/>
        <v>0</v>
      </c>
      <c r="G48" s="13">
        <f t="shared" si="41"/>
        <v>0</v>
      </c>
      <c r="H48" s="13">
        <f t="shared" si="41"/>
        <v>0</v>
      </c>
      <c r="I48" s="13">
        <f t="shared" si="41"/>
        <v>0</v>
      </c>
      <c r="J48" s="14">
        <f t="shared" si="1"/>
        <v>0</v>
      </c>
      <c r="K48" s="2"/>
      <c r="L48" s="3"/>
    </row>
    <row r="49" spans="1:12" s="5" customFormat="1" ht="15.75" x14ac:dyDescent="0.25">
      <c r="A49" s="67"/>
      <c r="B49" s="67"/>
      <c r="C49" s="65"/>
      <c r="D49" s="12" t="s">
        <v>14</v>
      </c>
      <c r="E49" s="13">
        <f t="shared" ref="E49:I49" si="42">E39+E44</f>
        <v>0</v>
      </c>
      <c r="F49" s="13">
        <f t="shared" si="42"/>
        <v>0</v>
      </c>
      <c r="G49" s="13">
        <f t="shared" si="42"/>
        <v>0</v>
      </c>
      <c r="H49" s="13">
        <f t="shared" si="42"/>
        <v>0</v>
      </c>
      <c r="I49" s="13">
        <f t="shared" si="42"/>
        <v>0</v>
      </c>
      <c r="J49" s="14">
        <f t="shared" si="1"/>
        <v>0</v>
      </c>
      <c r="K49" s="2"/>
      <c r="L49" s="3"/>
    </row>
    <row r="50" spans="1:12" s="5" customFormat="1" ht="15.75" x14ac:dyDescent="0.25">
      <c r="A50" s="68"/>
      <c r="B50" s="68"/>
      <c r="C50" s="64"/>
      <c r="D50" s="12" t="s">
        <v>15</v>
      </c>
      <c r="E50" s="13">
        <f t="shared" ref="E50:I50" si="43">E40+E45</f>
        <v>0</v>
      </c>
      <c r="F50" s="13">
        <f t="shared" si="43"/>
        <v>0</v>
      </c>
      <c r="G50" s="13">
        <f t="shared" si="43"/>
        <v>0</v>
      </c>
      <c r="H50" s="13">
        <f t="shared" si="43"/>
        <v>0</v>
      </c>
      <c r="I50" s="13">
        <f t="shared" si="43"/>
        <v>0</v>
      </c>
      <c r="J50" s="14">
        <f t="shared" si="1"/>
        <v>0</v>
      </c>
      <c r="K50" s="2"/>
      <c r="L50" s="6"/>
    </row>
    <row r="51" spans="1:12" s="4" customFormat="1" ht="15.75" x14ac:dyDescent="0.25">
      <c r="A51" s="66" t="s">
        <v>25</v>
      </c>
      <c r="B51" s="66" t="s">
        <v>26</v>
      </c>
      <c r="C51" s="63" t="s">
        <v>10</v>
      </c>
      <c r="D51" s="12" t="s">
        <v>20</v>
      </c>
      <c r="E51" s="13">
        <f>SUM(E52:E55)</f>
        <v>0</v>
      </c>
      <c r="F51" s="13"/>
      <c r="G51" s="13">
        <f t="shared" ref="G51" si="44">SUM(G52:G55)</f>
        <v>0</v>
      </c>
      <c r="H51" s="13">
        <f t="shared" ref="H51" si="45">SUM(H52:H55)</f>
        <v>0</v>
      </c>
      <c r="I51" s="13">
        <f t="shared" ref="I51" si="46">SUM(I52:I55)</f>
        <v>0</v>
      </c>
      <c r="J51" s="14">
        <f t="shared" si="1"/>
        <v>0</v>
      </c>
      <c r="K51" s="2"/>
      <c r="L51" s="3"/>
    </row>
    <row r="52" spans="1:12" s="4" customFormat="1" ht="15.75" x14ac:dyDescent="0.25">
      <c r="A52" s="67"/>
      <c r="B52" s="67"/>
      <c r="C52" s="65"/>
      <c r="D52" s="12" t="s">
        <v>12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4">
        <f t="shared" si="1"/>
        <v>0</v>
      </c>
      <c r="K52" s="2"/>
      <c r="L52" s="3"/>
    </row>
    <row r="53" spans="1:12" s="4" customFormat="1" ht="15.75" x14ac:dyDescent="0.25">
      <c r="A53" s="67"/>
      <c r="B53" s="67"/>
      <c r="C53" s="65"/>
      <c r="D53" s="12" t="s">
        <v>13</v>
      </c>
      <c r="E53" s="16"/>
      <c r="F53" s="16"/>
      <c r="G53" s="16">
        <v>0</v>
      </c>
      <c r="H53" s="16">
        <v>0</v>
      </c>
      <c r="I53" s="16">
        <v>0</v>
      </c>
      <c r="J53" s="14">
        <f t="shared" si="1"/>
        <v>0</v>
      </c>
      <c r="K53" s="2"/>
      <c r="L53" s="3"/>
    </row>
    <row r="54" spans="1:12" s="4" customFormat="1" ht="15.75" x14ac:dyDescent="0.25">
      <c r="A54" s="67"/>
      <c r="B54" s="67"/>
      <c r="C54" s="65"/>
      <c r="D54" s="12" t="s">
        <v>14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4">
        <f t="shared" si="1"/>
        <v>0</v>
      </c>
      <c r="K54" s="2"/>
      <c r="L54" s="3"/>
    </row>
    <row r="55" spans="1:12" s="4" customFormat="1" ht="15.75" x14ac:dyDescent="0.25">
      <c r="A55" s="67"/>
      <c r="B55" s="67"/>
      <c r="C55" s="64"/>
      <c r="D55" s="12" t="s">
        <v>15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4">
        <f t="shared" si="1"/>
        <v>0</v>
      </c>
      <c r="K55" s="2"/>
      <c r="L55" s="3"/>
    </row>
    <row r="56" spans="1:12" s="4" customFormat="1" ht="15.75" x14ac:dyDescent="0.25">
      <c r="A56" s="67"/>
      <c r="B56" s="67"/>
      <c r="C56" s="63" t="s">
        <v>24</v>
      </c>
      <c r="D56" s="12" t="s">
        <v>20</v>
      </c>
      <c r="E56" s="13">
        <f>SUM(E57:E60)</f>
        <v>1826.8</v>
      </c>
      <c r="F56" s="13">
        <f t="shared" ref="F56" si="47">SUM(F57:F60)</f>
        <v>0</v>
      </c>
      <c r="G56" s="13">
        <f t="shared" ref="G56" si="48">SUM(G57:G60)</f>
        <v>0</v>
      </c>
      <c r="H56" s="13">
        <f t="shared" ref="H56" si="49">SUM(H57:H60)</f>
        <v>0</v>
      </c>
      <c r="I56" s="13">
        <f t="shared" ref="I56" si="50">SUM(I57:I60)</f>
        <v>0</v>
      </c>
      <c r="J56" s="14">
        <f t="shared" si="1"/>
        <v>1826.8</v>
      </c>
      <c r="K56" s="2"/>
      <c r="L56" s="3"/>
    </row>
    <row r="57" spans="1:12" s="4" customFormat="1" ht="15.75" x14ac:dyDescent="0.25">
      <c r="A57" s="67"/>
      <c r="B57" s="67"/>
      <c r="C57" s="65"/>
      <c r="D57" s="12" t="s">
        <v>12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4">
        <f t="shared" si="1"/>
        <v>0</v>
      </c>
      <c r="K57" s="2"/>
      <c r="L57" s="3"/>
    </row>
    <row r="58" spans="1:12" s="4" customFormat="1" ht="15.75" x14ac:dyDescent="0.25">
      <c r="A58" s="67"/>
      <c r="B58" s="67"/>
      <c r="C58" s="65"/>
      <c r="D58" s="12" t="s">
        <v>13</v>
      </c>
      <c r="E58" s="16">
        <v>1826.8</v>
      </c>
      <c r="F58" s="16">
        <v>0</v>
      </c>
      <c r="G58" s="16">
        <v>0</v>
      </c>
      <c r="H58" s="16">
        <v>0</v>
      </c>
      <c r="I58" s="16">
        <v>0</v>
      </c>
      <c r="J58" s="14">
        <f t="shared" si="1"/>
        <v>1826.8</v>
      </c>
      <c r="K58" s="2"/>
      <c r="L58" s="3"/>
    </row>
    <row r="59" spans="1:12" s="4" customFormat="1" ht="15.75" x14ac:dyDescent="0.25">
      <c r="A59" s="67"/>
      <c r="B59" s="67"/>
      <c r="C59" s="65"/>
      <c r="D59" s="12" t="s">
        <v>14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4">
        <f t="shared" si="1"/>
        <v>0</v>
      </c>
      <c r="K59" s="2"/>
      <c r="L59" s="3"/>
    </row>
    <row r="60" spans="1:12" s="4" customFormat="1" ht="15.75" x14ac:dyDescent="0.25">
      <c r="A60" s="67"/>
      <c r="B60" s="67"/>
      <c r="C60" s="64"/>
      <c r="D60" s="12" t="s">
        <v>15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4">
        <f t="shared" si="1"/>
        <v>0</v>
      </c>
      <c r="K60" s="2"/>
      <c r="L60" s="3"/>
    </row>
    <row r="61" spans="1:12" s="4" customFormat="1" ht="15.75" x14ac:dyDescent="0.25">
      <c r="A61" s="67"/>
      <c r="B61" s="67"/>
      <c r="C61" s="63" t="s">
        <v>17</v>
      </c>
      <c r="D61" s="12" t="s">
        <v>20</v>
      </c>
      <c r="E61" s="13">
        <f>SUM(E62:E65)</f>
        <v>1826.8</v>
      </c>
      <c r="F61" s="13"/>
      <c r="G61" s="13">
        <f t="shared" ref="G61" si="51">SUM(G62:G65)</f>
        <v>0</v>
      </c>
      <c r="H61" s="13">
        <f t="shared" ref="H61" si="52">SUM(H62:H65)</f>
        <v>0</v>
      </c>
      <c r="I61" s="13">
        <f t="shared" ref="I61" si="53">SUM(I62:I65)</f>
        <v>0</v>
      </c>
      <c r="J61" s="14">
        <f t="shared" si="1"/>
        <v>1826.8</v>
      </c>
      <c r="K61" s="2"/>
      <c r="L61" s="3"/>
    </row>
    <row r="62" spans="1:12" s="4" customFormat="1" ht="15.75" x14ac:dyDescent="0.25">
      <c r="A62" s="67"/>
      <c r="B62" s="67"/>
      <c r="C62" s="65"/>
      <c r="D62" s="12" t="s">
        <v>12</v>
      </c>
      <c r="E62" s="13">
        <f>E52+E57</f>
        <v>0</v>
      </c>
      <c r="F62" s="13">
        <f t="shared" ref="F62:I62" si="54">F52+F57</f>
        <v>0</v>
      </c>
      <c r="G62" s="13">
        <f t="shared" si="54"/>
        <v>0</v>
      </c>
      <c r="H62" s="13">
        <f t="shared" si="54"/>
        <v>0</v>
      </c>
      <c r="I62" s="13">
        <f t="shared" si="54"/>
        <v>0</v>
      </c>
      <c r="J62" s="14">
        <f t="shared" si="1"/>
        <v>0</v>
      </c>
      <c r="K62" s="2"/>
      <c r="L62" s="3"/>
    </row>
    <row r="63" spans="1:12" s="4" customFormat="1" ht="15.75" x14ac:dyDescent="0.25">
      <c r="A63" s="67"/>
      <c r="B63" s="67"/>
      <c r="C63" s="65"/>
      <c r="D63" s="12" t="s">
        <v>13</v>
      </c>
      <c r="E63" s="13">
        <f t="shared" ref="E63:I63" si="55">E53+E58</f>
        <v>1826.8</v>
      </c>
      <c r="F63" s="13">
        <f t="shared" si="55"/>
        <v>0</v>
      </c>
      <c r="G63" s="13">
        <f t="shared" si="55"/>
        <v>0</v>
      </c>
      <c r="H63" s="13">
        <f t="shared" si="55"/>
        <v>0</v>
      </c>
      <c r="I63" s="13">
        <f t="shared" si="55"/>
        <v>0</v>
      </c>
      <c r="J63" s="14">
        <f t="shared" si="1"/>
        <v>1826.8</v>
      </c>
      <c r="K63" s="2"/>
      <c r="L63" s="3"/>
    </row>
    <row r="64" spans="1:12" s="4" customFormat="1" ht="15.75" x14ac:dyDescent="0.25">
      <c r="A64" s="67"/>
      <c r="B64" s="67"/>
      <c r="C64" s="65"/>
      <c r="D64" s="12" t="s">
        <v>14</v>
      </c>
      <c r="E64" s="13">
        <f t="shared" ref="E64:I64" si="56">E54+E59</f>
        <v>0</v>
      </c>
      <c r="F64" s="13">
        <f t="shared" si="56"/>
        <v>0</v>
      </c>
      <c r="G64" s="13">
        <f t="shared" si="56"/>
        <v>0</v>
      </c>
      <c r="H64" s="13">
        <f t="shared" si="56"/>
        <v>0</v>
      </c>
      <c r="I64" s="13">
        <f t="shared" si="56"/>
        <v>0</v>
      </c>
      <c r="J64" s="14">
        <f t="shared" si="1"/>
        <v>0</v>
      </c>
      <c r="K64" s="2"/>
      <c r="L64" s="3"/>
    </row>
    <row r="65" spans="1:12" s="4" customFormat="1" ht="15.75" x14ac:dyDescent="0.25">
      <c r="A65" s="68"/>
      <c r="B65" s="68"/>
      <c r="C65" s="64"/>
      <c r="D65" s="12" t="s">
        <v>15</v>
      </c>
      <c r="E65" s="13">
        <f t="shared" ref="E65:I65" si="57">E55+E60</f>
        <v>0</v>
      </c>
      <c r="F65" s="13">
        <f t="shared" si="57"/>
        <v>0</v>
      </c>
      <c r="G65" s="13">
        <f t="shared" si="57"/>
        <v>0</v>
      </c>
      <c r="H65" s="13">
        <f t="shared" si="57"/>
        <v>0</v>
      </c>
      <c r="I65" s="13">
        <f t="shared" si="57"/>
        <v>0</v>
      </c>
      <c r="J65" s="14">
        <f t="shared" si="1"/>
        <v>0</v>
      </c>
      <c r="K65" s="2"/>
      <c r="L65" s="3"/>
    </row>
    <row r="66" spans="1:12" s="4" customFormat="1" ht="15.75" x14ac:dyDescent="0.25">
      <c r="A66" s="66" t="s">
        <v>27</v>
      </c>
      <c r="B66" s="66" t="s">
        <v>28</v>
      </c>
      <c r="C66" s="63" t="s">
        <v>24</v>
      </c>
      <c r="D66" s="12" t="s">
        <v>11</v>
      </c>
      <c r="E66" s="13">
        <f>SUM(E67:E70)</f>
        <v>1600</v>
      </c>
      <c r="F66" s="13">
        <f t="shared" ref="F66" si="58">SUM(F67:F70)</f>
        <v>0</v>
      </c>
      <c r="G66" s="13">
        <f t="shared" ref="G66" si="59">SUM(G67:G70)</f>
        <v>0</v>
      </c>
      <c r="H66" s="13">
        <f t="shared" ref="H66" si="60">SUM(H67:H70)</f>
        <v>0</v>
      </c>
      <c r="I66" s="13">
        <f t="shared" ref="I66" si="61">SUM(I67:I70)</f>
        <v>0</v>
      </c>
      <c r="J66" s="14">
        <f t="shared" si="1"/>
        <v>1600</v>
      </c>
      <c r="K66" s="2"/>
      <c r="L66" s="3"/>
    </row>
    <row r="67" spans="1:12" s="4" customFormat="1" ht="15.75" x14ac:dyDescent="0.25">
      <c r="A67" s="67"/>
      <c r="B67" s="67"/>
      <c r="C67" s="65"/>
      <c r="D67" s="12" t="s">
        <v>12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4">
        <f t="shared" si="1"/>
        <v>0</v>
      </c>
      <c r="K67" s="2"/>
      <c r="L67" s="3"/>
    </row>
    <row r="68" spans="1:12" s="4" customFormat="1" ht="15.75" x14ac:dyDescent="0.25">
      <c r="A68" s="67"/>
      <c r="B68" s="67"/>
      <c r="C68" s="65"/>
      <c r="D68" s="12" t="s">
        <v>13</v>
      </c>
      <c r="E68" s="16">
        <v>1600</v>
      </c>
      <c r="F68" s="16">
        <v>0</v>
      </c>
      <c r="G68" s="16">
        <v>0</v>
      </c>
      <c r="H68" s="16"/>
      <c r="I68" s="16">
        <v>0</v>
      </c>
      <c r="J68" s="14">
        <f t="shared" si="1"/>
        <v>1600</v>
      </c>
      <c r="K68" s="2"/>
      <c r="L68" s="3"/>
    </row>
    <row r="69" spans="1:12" s="4" customFormat="1" ht="15.75" x14ac:dyDescent="0.25">
      <c r="A69" s="67"/>
      <c r="B69" s="67"/>
      <c r="C69" s="65"/>
      <c r="D69" s="12" t="s">
        <v>14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4">
        <f t="shared" si="1"/>
        <v>0</v>
      </c>
      <c r="K69" s="2"/>
      <c r="L69" s="3"/>
    </row>
    <row r="70" spans="1:12" s="4" customFormat="1" ht="15.75" x14ac:dyDescent="0.25">
      <c r="A70" s="67"/>
      <c r="B70" s="67"/>
      <c r="C70" s="64"/>
      <c r="D70" s="12" t="s">
        <v>15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4">
        <f t="shared" si="1"/>
        <v>0</v>
      </c>
      <c r="K70" s="2"/>
      <c r="L70" s="3"/>
    </row>
    <row r="71" spans="1:12" s="4" customFormat="1" ht="15.75" x14ac:dyDescent="0.25">
      <c r="A71" s="67"/>
      <c r="B71" s="67"/>
      <c r="C71" s="69" t="s">
        <v>10</v>
      </c>
      <c r="D71" s="12" t="s">
        <v>11</v>
      </c>
      <c r="E71" s="13">
        <f>SUM(E72:E75)</f>
        <v>0</v>
      </c>
      <c r="F71" s="13">
        <f t="shared" ref="F71" si="62">SUM(F72:F75)</f>
        <v>0</v>
      </c>
      <c r="G71" s="13">
        <f t="shared" ref="G71" si="63">SUM(G72:G75)</f>
        <v>0</v>
      </c>
      <c r="H71" s="13">
        <f t="shared" ref="H71" si="64">SUM(H72:H75)</f>
        <v>1400</v>
      </c>
      <c r="I71" s="13">
        <f t="shared" ref="I71" si="65">SUM(I72:I75)</f>
        <v>0</v>
      </c>
      <c r="J71" s="14">
        <f t="shared" ref="J71:J134" si="66">SUM(E71:I71)</f>
        <v>1400</v>
      </c>
      <c r="K71" s="2"/>
      <c r="L71" s="3"/>
    </row>
    <row r="72" spans="1:12" s="4" customFormat="1" ht="15.75" x14ac:dyDescent="0.25">
      <c r="A72" s="67"/>
      <c r="B72" s="67"/>
      <c r="C72" s="69"/>
      <c r="D72" s="12" t="s">
        <v>12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4">
        <f t="shared" si="66"/>
        <v>0</v>
      </c>
      <c r="K72" s="2"/>
      <c r="L72" s="3"/>
    </row>
    <row r="73" spans="1:12" s="4" customFormat="1" ht="15.75" x14ac:dyDescent="0.25">
      <c r="A73" s="67"/>
      <c r="B73" s="67"/>
      <c r="C73" s="69"/>
      <c r="D73" s="12" t="s">
        <v>13</v>
      </c>
      <c r="E73" s="16"/>
      <c r="F73" s="16">
        <v>0</v>
      </c>
      <c r="G73" s="16">
        <v>0</v>
      </c>
      <c r="H73" s="16">
        <v>1400</v>
      </c>
      <c r="I73" s="16">
        <v>0</v>
      </c>
      <c r="J73" s="14">
        <f t="shared" si="66"/>
        <v>1400</v>
      </c>
      <c r="K73" s="2"/>
      <c r="L73" s="3"/>
    </row>
    <row r="74" spans="1:12" s="4" customFormat="1" ht="15.75" x14ac:dyDescent="0.25">
      <c r="A74" s="67"/>
      <c r="B74" s="67"/>
      <c r="C74" s="69"/>
      <c r="D74" s="12" t="s">
        <v>14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4">
        <f t="shared" si="66"/>
        <v>0</v>
      </c>
      <c r="K74" s="2"/>
      <c r="L74" s="3"/>
    </row>
    <row r="75" spans="1:12" s="4" customFormat="1" ht="15.75" x14ac:dyDescent="0.25">
      <c r="A75" s="67"/>
      <c r="B75" s="67"/>
      <c r="C75" s="69"/>
      <c r="D75" s="12" t="s">
        <v>15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4">
        <f t="shared" si="66"/>
        <v>0</v>
      </c>
      <c r="K75" s="2"/>
      <c r="L75" s="3"/>
    </row>
    <row r="76" spans="1:12" s="4" customFormat="1" ht="15.75" x14ac:dyDescent="0.25">
      <c r="A76" s="67"/>
      <c r="B76" s="67"/>
      <c r="C76" s="69" t="s">
        <v>17</v>
      </c>
      <c r="D76" s="12" t="s">
        <v>11</v>
      </c>
      <c r="E76" s="13">
        <f>SUM(E77:E80)</f>
        <v>1600</v>
      </c>
      <c r="F76" s="13">
        <f t="shared" ref="F76" si="67">SUM(F77:F80)</f>
        <v>0</v>
      </c>
      <c r="G76" s="13">
        <f t="shared" ref="G76" si="68">SUM(G77:G80)</f>
        <v>0</v>
      </c>
      <c r="H76" s="13">
        <f t="shared" ref="H76" si="69">SUM(H77:H80)</f>
        <v>1400</v>
      </c>
      <c r="I76" s="13">
        <f t="shared" ref="I76" si="70">SUM(I77:I80)</f>
        <v>0</v>
      </c>
      <c r="J76" s="14">
        <f t="shared" si="66"/>
        <v>3000</v>
      </c>
      <c r="K76" s="2"/>
      <c r="L76" s="3"/>
    </row>
    <row r="77" spans="1:12" s="4" customFormat="1" ht="15.75" x14ac:dyDescent="0.25">
      <c r="A77" s="67"/>
      <c r="B77" s="67"/>
      <c r="C77" s="69"/>
      <c r="D77" s="12" t="s">
        <v>12</v>
      </c>
      <c r="E77" s="13">
        <f>E67+E72</f>
        <v>0</v>
      </c>
      <c r="F77" s="13">
        <f t="shared" ref="F77:I77" si="71">F67+F72</f>
        <v>0</v>
      </c>
      <c r="G77" s="13">
        <f t="shared" si="71"/>
        <v>0</v>
      </c>
      <c r="H77" s="13">
        <f t="shared" si="71"/>
        <v>0</v>
      </c>
      <c r="I77" s="13">
        <f t="shared" si="71"/>
        <v>0</v>
      </c>
      <c r="J77" s="14">
        <f t="shared" si="66"/>
        <v>0</v>
      </c>
      <c r="K77" s="2"/>
      <c r="L77" s="3"/>
    </row>
    <row r="78" spans="1:12" s="4" customFormat="1" ht="15.75" x14ac:dyDescent="0.25">
      <c r="A78" s="67"/>
      <c r="B78" s="67"/>
      <c r="C78" s="69"/>
      <c r="D78" s="12" t="s">
        <v>13</v>
      </c>
      <c r="E78" s="13">
        <f t="shared" ref="E78:I78" si="72">E68+E73</f>
        <v>1600</v>
      </c>
      <c r="F78" s="13">
        <f t="shared" si="72"/>
        <v>0</v>
      </c>
      <c r="G78" s="13">
        <f t="shared" si="72"/>
        <v>0</v>
      </c>
      <c r="H78" s="13">
        <f t="shared" si="72"/>
        <v>1400</v>
      </c>
      <c r="I78" s="13">
        <f t="shared" si="72"/>
        <v>0</v>
      </c>
      <c r="J78" s="14">
        <f t="shared" si="66"/>
        <v>3000</v>
      </c>
      <c r="K78" s="2"/>
      <c r="L78" s="3"/>
    </row>
    <row r="79" spans="1:12" s="4" customFormat="1" ht="15.75" x14ac:dyDescent="0.25">
      <c r="A79" s="67"/>
      <c r="B79" s="67"/>
      <c r="C79" s="69"/>
      <c r="D79" s="12" t="s">
        <v>14</v>
      </c>
      <c r="E79" s="13">
        <f t="shared" ref="E79:I79" si="73">E69+E74</f>
        <v>0</v>
      </c>
      <c r="F79" s="13">
        <f t="shared" si="73"/>
        <v>0</v>
      </c>
      <c r="G79" s="13">
        <f t="shared" si="73"/>
        <v>0</v>
      </c>
      <c r="H79" s="13">
        <f t="shared" si="73"/>
        <v>0</v>
      </c>
      <c r="I79" s="13">
        <f t="shared" si="73"/>
        <v>0</v>
      </c>
      <c r="J79" s="14">
        <f t="shared" si="66"/>
        <v>0</v>
      </c>
      <c r="K79" s="2"/>
      <c r="L79" s="3"/>
    </row>
    <row r="80" spans="1:12" s="4" customFormat="1" ht="15.75" x14ac:dyDescent="0.25">
      <c r="A80" s="68"/>
      <c r="B80" s="68"/>
      <c r="C80" s="69"/>
      <c r="D80" s="12" t="s">
        <v>15</v>
      </c>
      <c r="E80" s="13">
        <f t="shared" ref="E80:I80" si="74">E70+E75</f>
        <v>0</v>
      </c>
      <c r="F80" s="13">
        <f t="shared" si="74"/>
        <v>0</v>
      </c>
      <c r="G80" s="13">
        <f t="shared" si="74"/>
        <v>0</v>
      </c>
      <c r="H80" s="13">
        <f t="shared" si="74"/>
        <v>0</v>
      </c>
      <c r="I80" s="13">
        <f t="shared" si="74"/>
        <v>0</v>
      </c>
      <c r="J80" s="14">
        <f t="shared" si="66"/>
        <v>0</v>
      </c>
      <c r="K80" s="2"/>
      <c r="L80" s="3"/>
    </row>
    <row r="81" spans="1:53" s="17" customFormat="1" ht="24.75" customHeight="1" x14ac:dyDescent="0.25">
      <c r="A81" s="66" t="s">
        <v>29</v>
      </c>
      <c r="B81" s="66" t="s">
        <v>30</v>
      </c>
      <c r="C81" s="63" t="s">
        <v>10</v>
      </c>
      <c r="D81" s="12" t="s">
        <v>11</v>
      </c>
      <c r="E81" s="13">
        <f>SUM(E82:E85)</f>
        <v>119.4</v>
      </c>
      <c r="F81" s="13">
        <f t="shared" ref="F81" si="75">SUM(F82:F85)</f>
        <v>70</v>
      </c>
      <c r="G81" s="13">
        <f t="shared" ref="G81" si="76">SUM(G82:G85)</f>
        <v>120</v>
      </c>
      <c r="H81" s="13">
        <f t="shared" ref="H81" si="77">SUM(H82:H85)</f>
        <v>120</v>
      </c>
      <c r="I81" s="13">
        <f t="shared" ref="I81" si="78">SUM(I82:I85)</f>
        <v>0</v>
      </c>
      <c r="J81" s="14">
        <f t="shared" si="66"/>
        <v>429.4</v>
      </c>
      <c r="K81" s="2"/>
      <c r="L81" s="3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</row>
    <row r="82" spans="1:53" ht="20.25" customHeight="1" x14ac:dyDescent="0.25">
      <c r="A82" s="67"/>
      <c r="B82" s="67"/>
      <c r="C82" s="65"/>
      <c r="D82" s="12" t="s">
        <v>12</v>
      </c>
      <c r="E82" s="19">
        <v>119.4</v>
      </c>
      <c r="F82" s="16">
        <v>70</v>
      </c>
      <c r="G82" s="16">
        <v>120</v>
      </c>
      <c r="H82" s="16">
        <v>120</v>
      </c>
      <c r="I82" s="16">
        <v>0</v>
      </c>
      <c r="J82" s="14">
        <f t="shared" si="66"/>
        <v>429.4</v>
      </c>
    </row>
    <row r="83" spans="1:53" ht="18" customHeight="1" x14ac:dyDescent="0.25">
      <c r="A83" s="67"/>
      <c r="B83" s="67"/>
      <c r="C83" s="65"/>
      <c r="D83" s="12" t="s">
        <v>13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4">
        <f t="shared" si="66"/>
        <v>0</v>
      </c>
    </row>
    <row r="84" spans="1:53" ht="18" customHeight="1" x14ac:dyDescent="0.25">
      <c r="A84" s="67"/>
      <c r="B84" s="67"/>
      <c r="C84" s="65"/>
      <c r="D84" s="12" t="s">
        <v>14</v>
      </c>
      <c r="E84" s="16">
        <v>0</v>
      </c>
      <c r="F84" s="54" t="s">
        <v>68</v>
      </c>
      <c r="G84" s="16">
        <v>0</v>
      </c>
      <c r="H84" s="16">
        <v>0</v>
      </c>
      <c r="I84" s="16">
        <v>0</v>
      </c>
      <c r="J84" s="14">
        <f t="shared" si="66"/>
        <v>0</v>
      </c>
      <c r="L84" s="20"/>
      <c r="M84" s="21"/>
    </row>
    <row r="85" spans="1:53" ht="18" customHeight="1" x14ac:dyDescent="0.25">
      <c r="A85" s="67"/>
      <c r="B85" s="67"/>
      <c r="C85" s="64"/>
      <c r="D85" s="12" t="s">
        <v>15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4">
        <f t="shared" si="66"/>
        <v>0</v>
      </c>
      <c r="L85" s="20"/>
      <c r="M85" s="21"/>
    </row>
    <row r="86" spans="1:53" s="17" customFormat="1" ht="21" customHeight="1" x14ac:dyDescent="0.25">
      <c r="A86" s="67"/>
      <c r="B86" s="67"/>
      <c r="C86" s="69" t="s">
        <v>16</v>
      </c>
      <c r="D86" s="12" t="s">
        <v>11</v>
      </c>
      <c r="E86" s="13">
        <f>SUM(E87:E90)</f>
        <v>15250</v>
      </c>
      <c r="F86" s="13">
        <f t="shared" ref="F86" si="79">SUM(F87:F90)</f>
        <v>84300</v>
      </c>
      <c r="G86" s="13">
        <f t="shared" ref="G86" si="80">SUM(G87:G90)</f>
        <v>0</v>
      </c>
      <c r="H86" s="13">
        <f t="shared" ref="H86" si="81">SUM(H87:H90)</f>
        <v>0</v>
      </c>
      <c r="I86" s="13">
        <f t="shared" ref="I86" si="82">SUM(I87:I90)</f>
        <v>0</v>
      </c>
      <c r="J86" s="14">
        <f t="shared" si="66"/>
        <v>99550</v>
      </c>
      <c r="K86" s="2"/>
      <c r="L86" s="3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</row>
    <row r="87" spans="1:53" ht="20.25" customHeight="1" x14ac:dyDescent="0.25">
      <c r="A87" s="67"/>
      <c r="B87" s="67"/>
      <c r="C87" s="69"/>
      <c r="D87" s="12" t="s">
        <v>12</v>
      </c>
      <c r="E87" s="19">
        <v>15250</v>
      </c>
      <c r="F87" s="19">
        <v>84300</v>
      </c>
      <c r="G87" s="16"/>
      <c r="H87" s="16"/>
      <c r="I87" s="16">
        <v>0</v>
      </c>
      <c r="J87" s="14">
        <f t="shared" si="66"/>
        <v>99550</v>
      </c>
    </row>
    <row r="88" spans="1:53" ht="20.25" customHeight="1" x14ac:dyDescent="0.25">
      <c r="A88" s="67"/>
      <c r="B88" s="67"/>
      <c r="C88" s="69"/>
      <c r="D88" s="12" t="s">
        <v>13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4">
        <f t="shared" si="66"/>
        <v>0</v>
      </c>
    </row>
    <row r="89" spans="1:53" ht="21" customHeight="1" x14ac:dyDescent="0.25">
      <c r="A89" s="67"/>
      <c r="B89" s="67"/>
      <c r="C89" s="69"/>
      <c r="D89" s="12" t="s">
        <v>14</v>
      </c>
      <c r="E89" s="16">
        <v>0</v>
      </c>
      <c r="F89" s="16"/>
      <c r="G89" s="16">
        <v>0</v>
      </c>
      <c r="H89" s="16">
        <v>0</v>
      </c>
      <c r="I89" s="16">
        <v>0</v>
      </c>
      <c r="J89" s="14">
        <f t="shared" si="66"/>
        <v>0</v>
      </c>
      <c r="L89" s="20"/>
      <c r="M89" s="21"/>
    </row>
    <row r="90" spans="1:53" ht="21" customHeight="1" x14ac:dyDescent="0.25">
      <c r="A90" s="67"/>
      <c r="B90" s="67"/>
      <c r="C90" s="69"/>
      <c r="D90" s="12" t="s">
        <v>15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4">
        <f t="shared" si="66"/>
        <v>0</v>
      </c>
      <c r="L90" s="20"/>
      <c r="M90" s="21"/>
    </row>
    <row r="91" spans="1:53" s="17" customFormat="1" ht="15.75" x14ac:dyDescent="0.25">
      <c r="A91" s="67"/>
      <c r="B91" s="67"/>
      <c r="C91" s="63" t="s">
        <v>31</v>
      </c>
      <c r="D91" s="12" t="s">
        <v>11</v>
      </c>
      <c r="E91" s="13">
        <f>SUM(E92:E95)</f>
        <v>15369.4</v>
      </c>
      <c r="F91" s="13">
        <f t="shared" ref="F91" si="83">SUM(F92:F95)</f>
        <v>84370</v>
      </c>
      <c r="G91" s="13">
        <f t="shared" ref="G91" si="84">SUM(G92:G95)</f>
        <v>120</v>
      </c>
      <c r="H91" s="13">
        <f t="shared" ref="H91" si="85">SUM(H92:H95)</f>
        <v>120</v>
      </c>
      <c r="I91" s="13">
        <f t="shared" ref="I91" si="86">SUM(I92:I95)</f>
        <v>0</v>
      </c>
      <c r="J91" s="14">
        <f t="shared" si="66"/>
        <v>99979.4</v>
      </c>
      <c r="K91" s="2"/>
      <c r="L91" s="3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</row>
    <row r="92" spans="1:53" ht="15.75" x14ac:dyDescent="0.25">
      <c r="A92" s="67"/>
      <c r="B92" s="67"/>
      <c r="C92" s="65"/>
      <c r="D92" s="12" t="s">
        <v>12</v>
      </c>
      <c r="E92" s="13">
        <f>E82+E87</f>
        <v>15369.4</v>
      </c>
      <c r="F92" s="13">
        <f t="shared" ref="F92:I92" si="87">F82+F87</f>
        <v>84370</v>
      </c>
      <c r="G92" s="13">
        <f t="shared" si="87"/>
        <v>120</v>
      </c>
      <c r="H92" s="13">
        <f t="shared" si="87"/>
        <v>120</v>
      </c>
      <c r="I92" s="13">
        <f t="shared" si="87"/>
        <v>0</v>
      </c>
      <c r="J92" s="14">
        <f t="shared" si="66"/>
        <v>99979.4</v>
      </c>
    </row>
    <row r="93" spans="1:53" ht="15.75" x14ac:dyDescent="0.25">
      <c r="A93" s="67"/>
      <c r="B93" s="67"/>
      <c r="C93" s="65"/>
      <c r="D93" s="12" t="s">
        <v>13</v>
      </c>
      <c r="E93" s="13">
        <f t="shared" ref="E93:I93" si="88">E83+E88</f>
        <v>0</v>
      </c>
      <c r="F93" s="13">
        <f t="shared" si="88"/>
        <v>0</v>
      </c>
      <c r="G93" s="13">
        <f t="shared" si="88"/>
        <v>0</v>
      </c>
      <c r="H93" s="13">
        <f t="shared" si="88"/>
        <v>0</v>
      </c>
      <c r="I93" s="13">
        <f t="shared" si="88"/>
        <v>0</v>
      </c>
      <c r="J93" s="14">
        <f t="shared" si="66"/>
        <v>0</v>
      </c>
    </row>
    <row r="94" spans="1:53" ht="15.75" x14ac:dyDescent="0.25">
      <c r="A94" s="67"/>
      <c r="B94" s="67"/>
      <c r="C94" s="65"/>
      <c r="D94" s="12" t="s">
        <v>14</v>
      </c>
      <c r="E94" s="13">
        <f t="shared" ref="E94:I94" si="89">E84+E89</f>
        <v>0</v>
      </c>
      <c r="F94" s="13"/>
      <c r="G94" s="13">
        <f t="shared" si="89"/>
        <v>0</v>
      </c>
      <c r="H94" s="13">
        <f t="shared" si="89"/>
        <v>0</v>
      </c>
      <c r="I94" s="13">
        <f t="shared" si="89"/>
        <v>0</v>
      </c>
      <c r="J94" s="14">
        <f t="shared" si="66"/>
        <v>0</v>
      </c>
      <c r="L94" s="20"/>
      <c r="M94" s="21"/>
    </row>
    <row r="95" spans="1:53" ht="15.75" x14ac:dyDescent="0.25">
      <c r="A95" s="68"/>
      <c r="B95" s="68"/>
      <c r="C95" s="64"/>
      <c r="D95" s="12" t="s">
        <v>15</v>
      </c>
      <c r="E95" s="13">
        <f t="shared" ref="E95:I95" si="90">E85+E90</f>
        <v>0</v>
      </c>
      <c r="F95" s="13">
        <f t="shared" si="90"/>
        <v>0</v>
      </c>
      <c r="G95" s="13">
        <f t="shared" si="90"/>
        <v>0</v>
      </c>
      <c r="H95" s="13">
        <f t="shared" si="90"/>
        <v>0</v>
      </c>
      <c r="I95" s="13">
        <f t="shared" si="90"/>
        <v>0</v>
      </c>
      <c r="J95" s="14">
        <f t="shared" si="66"/>
        <v>0</v>
      </c>
      <c r="L95" s="20"/>
      <c r="M95" s="21"/>
    </row>
    <row r="96" spans="1:53" s="26" customFormat="1" ht="18.75" customHeight="1" x14ac:dyDescent="0.25">
      <c r="A96" s="66" t="s">
        <v>32</v>
      </c>
      <c r="B96" s="62" t="s">
        <v>33</v>
      </c>
      <c r="C96" s="69" t="s">
        <v>10</v>
      </c>
      <c r="D96" s="12" t="s">
        <v>11</v>
      </c>
      <c r="E96" s="13">
        <f>SUM(E97:E100)</f>
        <v>35.299999999999997</v>
      </c>
      <c r="F96" s="13" t="s">
        <v>69</v>
      </c>
      <c r="G96" s="13">
        <f t="shared" ref="G96" si="91">SUM(G97:G100)</f>
        <v>0</v>
      </c>
      <c r="H96" s="13">
        <f t="shared" ref="H96" si="92">SUM(H97:H100)</f>
        <v>0</v>
      </c>
      <c r="I96" s="13">
        <f t="shared" ref="I96" si="93">SUM(I97:I100)</f>
        <v>0</v>
      </c>
      <c r="J96" s="14">
        <f t="shared" si="66"/>
        <v>35.299999999999997</v>
      </c>
      <c r="K96" s="22"/>
      <c r="L96" s="23"/>
      <c r="M96" s="24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</row>
    <row r="97" spans="1:53" s="27" customFormat="1" ht="13.5" customHeight="1" x14ac:dyDescent="0.25">
      <c r="A97" s="67"/>
      <c r="B97" s="62"/>
      <c r="C97" s="69"/>
      <c r="D97" s="12" t="s">
        <v>12</v>
      </c>
      <c r="E97" s="16">
        <v>35.299999999999997</v>
      </c>
      <c r="F97" s="16" t="s">
        <v>68</v>
      </c>
      <c r="G97" s="16">
        <v>0</v>
      </c>
      <c r="H97" s="16">
        <v>0</v>
      </c>
      <c r="I97" s="16">
        <v>0</v>
      </c>
      <c r="J97" s="14">
        <f t="shared" si="66"/>
        <v>35.299999999999997</v>
      </c>
      <c r="K97" s="22"/>
      <c r="L97" s="23"/>
      <c r="M97" s="24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</row>
    <row r="98" spans="1:53" s="27" customFormat="1" ht="15" customHeight="1" x14ac:dyDescent="0.25">
      <c r="A98" s="67"/>
      <c r="B98" s="62"/>
      <c r="C98" s="69"/>
      <c r="D98" s="12" t="s">
        <v>13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4">
        <f t="shared" si="66"/>
        <v>0</v>
      </c>
      <c r="K98" s="22"/>
      <c r="L98" s="28"/>
      <c r="M98" s="24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</row>
    <row r="99" spans="1:53" s="27" customFormat="1" ht="12.75" customHeight="1" x14ac:dyDescent="0.25">
      <c r="A99" s="67"/>
      <c r="B99" s="62"/>
      <c r="C99" s="69"/>
      <c r="D99" s="12" t="s">
        <v>14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4">
        <f t="shared" si="66"/>
        <v>0</v>
      </c>
      <c r="K99" s="22"/>
      <c r="L99" s="23"/>
      <c r="M99" s="24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</row>
    <row r="100" spans="1:53" s="27" customFormat="1" ht="15.75" x14ac:dyDescent="0.25">
      <c r="A100" s="68"/>
      <c r="B100" s="62"/>
      <c r="C100" s="69"/>
      <c r="D100" s="12" t="s">
        <v>15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4">
        <f t="shared" si="66"/>
        <v>0</v>
      </c>
      <c r="K100" s="22"/>
      <c r="L100" s="23"/>
      <c r="M100" s="24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</row>
    <row r="101" spans="1:53" s="29" customFormat="1" ht="15.95" customHeight="1" x14ac:dyDescent="0.25">
      <c r="A101" s="66" t="s">
        <v>34</v>
      </c>
      <c r="B101" s="62" t="s">
        <v>35</v>
      </c>
      <c r="C101" s="69" t="s">
        <v>10</v>
      </c>
      <c r="D101" s="12" t="s">
        <v>20</v>
      </c>
      <c r="E101" s="13">
        <f>SUM(E102:E105)</f>
        <v>281043.7</v>
      </c>
      <c r="F101" s="13">
        <f t="shared" ref="F101" si="94">SUM(F102:F105)</f>
        <v>693086.2</v>
      </c>
      <c r="G101" s="13">
        <f t="shared" ref="G101" si="95">SUM(G102:G105)</f>
        <v>0</v>
      </c>
      <c r="H101" s="13">
        <f t="shared" ref="H101" si="96">SUM(H102:H105)</f>
        <v>0</v>
      </c>
      <c r="I101" s="13">
        <f t="shared" ref="I101" si="97">SUM(I102:I105)</f>
        <v>0</v>
      </c>
      <c r="J101" s="14">
        <f t="shared" si="66"/>
        <v>974129.89999999991</v>
      </c>
      <c r="K101" s="22"/>
      <c r="L101" s="23"/>
      <c r="M101" s="24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</row>
    <row r="102" spans="1:53" s="29" customFormat="1" ht="15.95" customHeight="1" x14ac:dyDescent="0.25">
      <c r="A102" s="67"/>
      <c r="B102" s="62"/>
      <c r="C102" s="69"/>
      <c r="D102" s="12" t="s">
        <v>12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4">
        <f t="shared" si="66"/>
        <v>0</v>
      </c>
      <c r="K102" s="22"/>
      <c r="L102" s="23"/>
      <c r="M102" s="24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</row>
    <row r="103" spans="1:53" s="29" customFormat="1" ht="15.95" customHeight="1" x14ac:dyDescent="0.25">
      <c r="A103" s="67"/>
      <c r="B103" s="62"/>
      <c r="C103" s="69"/>
      <c r="D103" s="12" t="s">
        <v>13</v>
      </c>
      <c r="E103" s="16">
        <v>0</v>
      </c>
      <c r="F103" s="16"/>
      <c r="G103" s="16">
        <v>0</v>
      </c>
      <c r="H103" s="16">
        <v>0</v>
      </c>
      <c r="I103" s="16">
        <v>0</v>
      </c>
      <c r="J103" s="14">
        <f t="shared" si="66"/>
        <v>0</v>
      </c>
      <c r="K103" s="22"/>
      <c r="L103" s="23"/>
      <c r="M103" s="24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</row>
    <row r="104" spans="1:53" s="29" customFormat="1" ht="15.95" customHeight="1" x14ac:dyDescent="0.25">
      <c r="A104" s="67"/>
      <c r="B104" s="62"/>
      <c r="C104" s="69"/>
      <c r="D104" s="12" t="s">
        <v>14</v>
      </c>
      <c r="E104" s="16">
        <v>281043.7</v>
      </c>
      <c r="F104" s="16">
        <v>693086.2</v>
      </c>
      <c r="G104" s="16">
        <v>0</v>
      </c>
      <c r="H104" s="16">
        <v>0</v>
      </c>
      <c r="I104" s="16">
        <v>0</v>
      </c>
      <c r="J104" s="14">
        <f t="shared" si="66"/>
        <v>974129.89999999991</v>
      </c>
      <c r="K104" s="22"/>
      <c r="L104" s="23"/>
      <c r="M104" s="24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</row>
    <row r="105" spans="1:53" s="29" customFormat="1" ht="69" customHeight="1" x14ac:dyDescent="0.25">
      <c r="A105" s="68"/>
      <c r="B105" s="62"/>
      <c r="C105" s="69"/>
      <c r="D105" s="12" t="s">
        <v>15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4">
        <f t="shared" si="66"/>
        <v>0</v>
      </c>
      <c r="K105" s="22"/>
      <c r="L105" s="23"/>
      <c r="M105" s="24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</row>
    <row r="106" spans="1:53" s="26" customFormat="1" ht="20.25" customHeight="1" x14ac:dyDescent="0.25">
      <c r="A106" s="66" t="s">
        <v>36</v>
      </c>
      <c r="B106" s="62" t="s">
        <v>37</v>
      </c>
      <c r="C106" s="69" t="s">
        <v>38</v>
      </c>
      <c r="D106" s="12" t="s">
        <v>11</v>
      </c>
      <c r="E106" s="13">
        <f>SUM(E107:E110)</f>
        <v>715.9</v>
      </c>
      <c r="F106" s="13">
        <f t="shared" ref="F106" si="98">SUM(F107:F110)</f>
        <v>1023</v>
      </c>
      <c r="G106" s="13">
        <f t="shared" ref="G106" si="99">SUM(G107:G110)</f>
        <v>1023</v>
      </c>
      <c r="H106" s="13">
        <f t="shared" ref="H106" si="100">SUM(H107:H110)</f>
        <v>1023</v>
      </c>
      <c r="I106" s="13">
        <f t="shared" ref="I106" si="101">SUM(I107:I110)</f>
        <v>0</v>
      </c>
      <c r="J106" s="14">
        <f t="shared" si="66"/>
        <v>3784.9</v>
      </c>
      <c r="K106" s="22"/>
      <c r="L106" s="23"/>
      <c r="M106" s="24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</row>
    <row r="107" spans="1:53" s="25" customFormat="1" ht="20.25" customHeight="1" x14ac:dyDescent="0.25">
      <c r="A107" s="67"/>
      <c r="B107" s="62"/>
      <c r="C107" s="69"/>
      <c r="D107" s="12" t="s">
        <v>12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4">
        <f t="shared" si="66"/>
        <v>0</v>
      </c>
      <c r="K107" s="22"/>
      <c r="L107" s="30"/>
      <c r="M107" s="24"/>
    </row>
    <row r="108" spans="1:53" s="25" customFormat="1" ht="15.95" customHeight="1" x14ac:dyDescent="0.25">
      <c r="A108" s="67"/>
      <c r="B108" s="62"/>
      <c r="C108" s="69"/>
      <c r="D108" s="12" t="s">
        <v>13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4">
        <f t="shared" si="66"/>
        <v>0</v>
      </c>
      <c r="K108" s="22"/>
      <c r="L108" s="28"/>
      <c r="M108" s="24"/>
    </row>
    <row r="109" spans="1:53" s="25" customFormat="1" ht="15.95" customHeight="1" x14ac:dyDescent="0.25">
      <c r="A109" s="67"/>
      <c r="B109" s="62"/>
      <c r="C109" s="69"/>
      <c r="D109" s="12" t="s">
        <v>14</v>
      </c>
      <c r="E109" s="16">
        <v>715.9</v>
      </c>
      <c r="F109" s="16">
        <v>1023</v>
      </c>
      <c r="G109" s="16">
        <v>1023</v>
      </c>
      <c r="H109" s="16">
        <v>1023</v>
      </c>
      <c r="I109" s="16">
        <v>0</v>
      </c>
      <c r="J109" s="14">
        <f t="shared" si="66"/>
        <v>3784.9</v>
      </c>
      <c r="K109" s="22"/>
      <c r="L109" s="23"/>
      <c r="M109" s="24"/>
    </row>
    <row r="110" spans="1:53" s="25" customFormat="1" ht="153" customHeight="1" x14ac:dyDescent="0.25">
      <c r="A110" s="68"/>
      <c r="B110" s="62"/>
      <c r="C110" s="69"/>
      <c r="D110" s="12" t="s">
        <v>15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4">
        <f t="shared" si="66"/>
        <v>0</v>
      </c>
      <c r="K110" s="22"/>
      <c r="L110" s="23"/>
      <c r="M110" s="24"/>
    </row>
    <row r="111" spans="1:53" s="25" customFormat="1" ht="15.75" x14ac:dyDescent="0.25">
      <c r="A111" s="66" t="s">
        <v>39</v>
      </c>
      <c r="B111" s="66" t="s">
        <v>40</v>
      </c>
      <c r="C111" s="69" t="s">
        <v>10</v>
      </c>
      <c r="D111" s="12" t="s">
        <v>20</v>
      </c>
      <c r="E111" s="13">
        <f>SUM(E112:E115)</f>
        <v>1867.8</v>
      </c>
      <c r="F111" s="13">
        <f t="shared" ref="F111" si="102">SUM(F112:F115)</f>
        <v>100</v>
      </c>
      <c r="G111" s="50">
        <f t="shared" ref="G111" si="103">SUM(G112:G115)</f>
        <v>0</v>
      </c>
      <c r="H111" s="13">
        <f t="shared" ref="H111" si="104">SUM(H112:H115)</f>
        <v>0</v>
      </c>
      <c r="I111" s="13">
        <f t="shared" ref="I111" si="105">SUM(I112:I115)</f>
        <v>0</v>
      </c>
      <c r="J111" s="14">
        <f t="shared" si="66"/>
        <v>1967.8</v>
      </c>
      <c r="K111" s="22"/>
      <c r="L111" s="23"/>
      <c r="M111" s="24"/>
    </row>
    <row r="112" spans="1:53" s="25" customFormat="1" ht="15.75" x14ac:dyDescent="0.25">
      <c r="A112" s="67"/>
      <c r="B112" s="67"/>
      <c r="C112" s="69"/>
      <c r="D112" s="12" t="s">
        <v>12</v>
      </c>
      <c r="E112" s="16">
        <v>1867.8</v>
      </c>
      <c r="F112" s="16">
        <v>100</v>
      </c>
      <c r="G112" s="51"/>
      <c r="H112" s="16"/>
      <c r="I112" s="16"/>
      <c r="J112" s="14">
        <f t="shared" si="66"/>
        <v>1967.8</v>
      </c>
      <c r="K112" s="22"/>
      <c r="L112" s="23"/>
      <c r="M112" s="24"/>
    </row>
    <row r="113" spans="1:13" s="25" customFormat="1" ht="15.75" x14ac:dyDescent="0.25">
      <c r="A113" s="67"/>
      <c r="B113" s="67"/>
      <c r="C113" s="69"/>
      <c r="D113" s="12" t="s">
        <v>13</v>
      </c>
      <c r="E113" s="16"/>
      <c r="F113" s="16"/>
      <c r="G113" s="51"/>
      <c r="H113" s="16"/>
      <c r="I113" s="16"/>
      <c r="J113" s="14">
        <f t="shared" si="66"/>
        <v>0</v>
      </c>
      <c r="K113" s="22"/>
      <c r="L113" s="23"/>
      <c r="M113" s="24"/>
    </row>
    <row r="114" spans="1:13" s="25" customFormat="1" ht="15.75" x14ac:dyDescent="0.25">
      <c r="A114" s="67"/>
      <c r="B114" s="67"/>
      <c r="C114" s="69"/>
      <c r="D114" s="12" t="s">
        <v>14</v>
      </c>
      <c r="E114" s="16"/>
      <c r="F114" s="16"/>
      <c r="G114" s="51"/>
      <c r="H114" s="16"/>
      <c r="I114" s="16"/>
      <c r="J114" s="14">
        <f t="shared" si="66"/>
        <v>0</v>
      </c>
      <c r="K114" s="22"/>
      <c r="L114" s="23"/>
      <c r="M114" s="24"/>
    </row>
    <row r="115" spans="1:13" s="25" customFormat="1" ht="15.75" x14ac:dyDescent="0.25">
      <c r="A115" s="67"/>
      <c r="B115" s="67"/>
      <c r="C115" s="69"/>
      <c r="D115" s="12" t="s">
        <v>15</v>
      </c>
      <c r="E115" s="16"/>
      <c r="F115" s="16"/>
      <c r="G115" s="51"/>
      <c r="H115" s="16"/>
      <c r="I115" s="16"/>
      <c r="J115" s="14">
        <f t="shared" si="66"/>
        <v>0</v>
      </c>
      <c r="K115" s="22"/>
      <c r="L115" s="23"/>
      <c r="M115" s="24"/>
    </row>
    <row r="116" spans="1:13" s="25" customFormat="1" ht="15.75" x14ac:dyDescent="0.25">
      <c r="A116" s="67"/>
      <c r="B116" s="67"/>
      <c r="C116" s="63" t="s">
        <v>41</v>
      </c>
      <c r="D116" s="12" t="s">
        <v>20</v>
      </c>
      <c r="E116" s="13">
        <f>SUM(E117:E120)</f>
        <v>6210.7</v>
      </c>
      <c r="F116" s="13">
        <f t="shared" ref="F116" si="106">SUM(F117:F120)</f>
        <v>6628</v>
      </c>
      <c r="G116" s="50">
        <f t="shared" ref="G116" si="107">SUM(G117:G120)</f>
        <v>3670</v>
      </c>
      <c r="H116" s="13">
        <f t="shared" ref="H116" si="108">SUM(H117:H120)</f>
        <v>3670</v>
      </c>
      <c r="I116" s="13">
        <f t="shared" ref="I116" si="109">SUM(I117:I120)</f>
        <v>0</v>
      </c>
      <c r="J116" s="14">
        <f t="shared" si="66"/>
        <v>20178.7</v>
      </c>
      <c r="K116" s="22"/>
      <c r="L116" s="23"/>
      <c r="M116" s="24"/>
    </row>
    <row r="117" spans="1:13" s="25" customFormat="1" ht="15.75" x14ac:dyDescent="0.25">
      <c r="A117" s="67"/>
      <c r="B117" s="67"/>
      <c r="C117" s="65"/>
      <c r="D117" s="12" t="s">
        <v>12</v>
      </c>
      <c r="E117" s="16">
        <v>6210.7</v>
      </c>
      <c r="F117" s="16">
        <v>6628</v>
      </c>
      <c r="G117" s="51">
        <v>3670</v>
      </c>
      <c r="H117" s="16">
        <v>3670</v>
      </c>
      <c r="I117" s="16"/>
      <c r="J117" s="14">
        <f t="shared" si="66"/>
        <v>20178.7</v>
      </c>
      <c r="K117" s="22"/>
      <c r="L117" s="23"/>
      <c r="M117" s="24"/>
    </row>
    <row r="118" spans="1:13" s="25" customFormat="1" ht="15.75" x14ac:dyDescent="0.25">
      <c r="A118" s="67"/>
      <c r="B118" s="67"/>
      <c r="C118" s="65"/>
      <c r="D118" s="12" t="s">
        <v>13</v>
      </c>
      <c r="E118" s="16"/>
      <c r="F118" s="16"/>
      <c r="G118" s="51"/>
      <c r="H118" s="16"/>
      <c r="I118" s="16"/>
      <c r="J118" s="14">
        <f t="shared" si="66"/>
        <v>0</v>
      </c>
      <c r="K118" s="22"/>
      <c r="L118" s="23"/>
      <c r="M118" s="24"/>
    </row>
    <row r="119" spans="1:13" s="25" customFormat="1" ht="15.75" x14ac:dyDescent="0.25">
      <c r="A119" s="67"/>
      <c r="B119" s="67"/>
      <c r="C119" s="65"/>
      <c r="D119" s="12" t="s">
        <v>14</v>
      </c>
      <c r="E119" s="16"/>
      <c r="F119" s="16"/>
      <c r="G119" s="51"/>
      <c r="H119" s="16"/>
      <c r="I119" s="16"/>
      <c r="J119" s="14">
        <f t="shared" si="66"/>
        <v>0</v>
      </c>
      <c r="K119" s="22"/>
      <c r="L119" s="23"/>
      <c r="M119" s="24"/>
    </row>
    <row r="120" spans="1:13" s="25" customFormat="1" ht="15.75" x14ac:dyDescent="0.25">
      <c r="A120" s="67"/>
      <c r="B120" s="67"/>
      <c r="C120" s="64"/>
      <c r="D120" s="12" t="s">
        <v>15</v>
      </c>
      <c r="E120" s="16"/>
      <c r="F120" s="16"/>
      <c r="G120" s="51"/>
      <c r="H120" s="16"/>
      <c r="I120" s="16"/>
      <c r="J120" s="14">
        <f t="shared" si="66"/>
        <v>0</v>
      </c>
      <c r="K120" s="22"/>
      <c r="L120" s="23"/>
      <c r="M120" s="24"/>
    </row>
    <row r="121" spans="1:13" s="25" customFormat="1" ht="15.75" x14ac:dyDescent="0.25">
      <c r="A121" s="67"/>
      <c r="B121" s="67"/>
      <c r="C121" s="63" t="s">
        <v>42</v>
      </c>
      <c r="D121" s="12" t="s">
        <v>20</v>
      </c>
      <c r="E121" s="13">
        <f>SUM(E122:E125)</f>
        <v>1109.7</v>
      </c>
      <c r="F121" s="13">
        <f t="shared" ref="F121" si="110">SUM(F122:F125)</f>
        <v>1260</v>
      </c>
      <c r="G121" s="50">
        <f t="shared" ref="G121" si="111">SUM(G122:G125)</f>
        <v>2718.9</v>
      </c>
      <c r="H121" s="13">
        <f t="shared" ref="H121" si="112">SUM(H122:H125)</f>
        <v>2649.3</v>
      </c>
      <c r="I121" s="13">
        <f t="shared" ref="I121" si="113">SUM(I122:I125)</f>
        <v>0</v>
      </c>
      <c r="J121" s="14">
        <f t="shared" si="66"/>
        <v>7737.9000000000005</v>
      </c>
      <c r="K121" s="22"/>
      <c r="L121" s="23"/>
      <c r="M121" s="24"/>
    </row>
    <row r="122" spans="1:13" s="25" customFormat="1" ht="15.75" x14ac:dyDescent="0.25">
      <c r="A122" s="67"/>
      <c r="B122" s="67"/>
      <c r="C122" s="65"/>
      <c r="D122" s="12" t="s">
        <v>12</v>
      </c>
      <c r="E122" s="16">
        <v>1109.7</v>
      </c>
      <c r="F122" s="16">
        <v>1260</v>
      </c>
      <c r="G122" s="51">
        <v>2718.9</v>
      </c>
      <c r="H122" s="16">
        <v>2649.3</v>
      </c>
      <c r="I122" s="16"/>
      <c r="J122" s="14">
        <f t="shared" si="66"/>
        <v>7737.9000000000005</v>
      </c>
      <c r="K122" s="22"/>
      <c r="L122" s="23"/>
      <c r="M122" s="24"/>
    </row>
    <row r="123" spans="1:13" s="25" customFormat="1" ht="15.75" x14ac:dyDescent="0.25">
      <c r="A123" s="67"/>
      <c r="B123" s="67"/>
      <c r="C123" s="65"/>
      <c r="D123" s="12" t="s">
        <v>13</v>
      </c>
      <c r="E123" s="16"/>
      <c r="F123" s="16"/>
      <c r="G123" s="51"/>
      <c r="H123" s="16"/>
      <c r="I123" s="16"/>
      <c r="J123" s="14">
        <f t="shared" si="66"/>
        <v>0</v>
      </c>
      <c r="K123" s="22"/>
      <c r="L123" s="23"/>
      <c r="M123" s="24"/>
    </row>
    <row r="124" spans="1:13" s="25" customFormat="1" ht="15.75" x14ac:dyDescent="0.25">
      <c r="A124" s="67"/>
      <c r="B124" s="67"/>
      <c r="C124" s="65"/>
      <c r="D124" s="12" t="s">
        <v>14</v>
      </c>
      <c r="E124" s="16"/>
      <c r="F124" s="16"/>
      <c r="G124" s="51"/>
      <c r="H124" s="16"/>
      <c r="I124" s="16"/>
      <c r="J124" s="14">
        <f t="shared" si="66"/>
        <v>0</v>
      </c>
      <c r="K124" s="22"/>
      <c r="L124" s="23"/>
      <c r="M124" s="24"/>
    </row>
    <row r="125" spans="1:13" s="25" customFormat="1" ht="15.75" x14ac:dyDescent="0.25">
      <c r="A125" s="67"/>
      <c r="B125" s="67"/>
      <c r="C125" s="64"/>
      <c r="D125" s="31" t="s">
        <v>15</v>
      </c>
      <c r="E125" s="16"/>
      <c r="F125" s="16"/>
      <c r="G125" s="51"/>
      <c r="H125" s="16"/>
      <c r="I125" s="16"/>
      <c r="J125" s="14">
        <f t="shared" si="66"/>
        <v>0</v>
      </c>
      <c r="K125" s="22"/>
      <c r="L125" s="23"/>
      <c r="M125" s="24"/>
    </row>
    <row r="126" spans="1:13" s="25" customFormat="1" ht="15.75" x14ac:dyDescent="0.25">
      <c r="A126" s="67"/>
      <c r="B126" s="67"/>
      <c r="C126" s="63" t="s">
        <v>16</v>
      </c>
      <c r="D126" s="12" t="s">
        <v>20</v>
      </c>
      <c r="E126" s="13">
        <f>SUM(E127:E130)</f>
        <v>7.8</v>
      </c>
      <c r="F126" s="13">
        <f t="shared" ref="F126" si="114">SUM(F127:F130)</f>
        <v>0</v>
      </c>
      <c r="G126" s="50">
        <f t="shared" ref="G126" si="115">SUM(G127:G130)</f>
        <v>0</v>
      </c>
      <c r="H126" s="13">
        <f t="shared" ref="H126" si="116">SUM(H127:H130)</f>
        <v>0</v>
      </c>
      <c r="I126" s="13">
        <f t="shared" ref="I126" si="117">SUM(I127:I130)</f>
        <v>0</v>
      </c>
      <c r="J126" s="14">
        <f t="shared" si="66"/>
        <v>7.8</v>
      </c>
      <c r="K126" s="22"/>
      <c r="L126" s="23"/>
      <c r="M126" s="24"/>
    </row>
    <row r="127" spans="1:13" s="25" customFormat="1" ht="15.75" x14ac:dyDescent="0.25">
      <c r="A127" s="67"/>
      <c r="B127" s="67"/>
      <c r="C127" s="65"/>
      <c r="D127" s="12" t="s">
        <v>12</v>
      </c>
      <c r="E127" s="16">
        <v>7.8</v>
      </c>
      <c r="F127" s="16">
        <v>0</v>
      </c>
      <c r="G127" s="51"/>
      <c r="H127" s="16"/>
      <c r="I127" s="16"/>
      <c r="J127" s="14">
        <f t="shared" si="66"/>
        <v>7.8</v>
      </c>
      <c r="K127" s="22"/>
      <c r="L127" s="23"/>
      <c r="M127" s="24"/>
    </row>
    <row r="128" spans="1:13" s="25" customFormat="1" ht="15.75" x14ac:dyDescent="0.25">
      <c r="A128" s="67"/>
      <c r="B128" s="67"/>
      <c r="C128" s="65"/>
      <c r="D128" s="12" t="s">
        <v>13</v>
      </c>
      <c r="E128" s="16"/>
      <c r="F128" s="16"/>
      <c r="G128" s="51"/>
      <c r="H128" s="16"/>
      <c r="I128" s="16"/>
      <c r="J128" s="14">
        <f t="shared" si="66"/>
        <v>0</v>
      </c>
      <c r="K128" s="22"/>
      <c r="L128" s="23"/>
      <c r="M128" s="24"/>
    </row>
    <row r="129" spans="1:13" s="25" customFormat="1" ht="15.75" x14ac:dyDescent="0.25">
      <c r="A129" s="67"/>
      <c r="B129" s="67"/>
      <c r="C129" s="65"/>
      <c r="D129" s="12" t="s">
        <v>14</v>
      </c>
      <c r="E129" s="16"/>
      <c r="F129" s="16"/>
      <c r="G129" s="51"/>
      <c r="H129" s="16"/>
      <c r="I129" s="16"/>
      <c r="J129" s="14">
        <f t="shared" si="66"/>
        <v>0</v>
      </c>
      <c r="K129" s="22"/>
      <c r="L129" s="23"/>
      <c r="M129" s="24"/>
    </row>
    <row r="130" spans="1:13" s="25" customFormat="1" ht="15.75" x14ac:dyDescent="0.25">
      <c r="A130" s="67"/>
      <c r="B130" s="67"/>
      <c r="C130" s="64"/>
      <c r="D130" s="31" t="s">
        <v>15</v>
      </c>
      <c r="E130" s="16"/>
      <c r="F130" s="16"/>
      <c r="G130" s="51"/>
      <c r="H130" s="16"/>
      <c r="I130" s="16"/>
      <c r="J130" s="14">
        <f t="shared" si="66"/>
        <v>0</v>
      </c>
      <c r="K130" s="22"/>
      <c r="L130" s="23"/>
      <c r="M130" s="24"/>
    </row>
    <row r="131" spans="1:13" s="25" customFormat="1" ht="15.75" x14ac:dyDescent="0.25">
      <c r="A131" s="67"/>
      <c r="B131" s="67"/>
      <c r="C131" s="63" t="s">
        <v>67</v>
      </c>
      <c r="D131" s="12" t="s">
        <v>20</v>
      </c>
      <c r="E131" s="13">
        <f>SUM(E132:E135)</f>
        <v>980.6</v>
      </c>
      <c r="F131" s="13">
        <f t="shared" ref="F131" si="118">SUM(F132:F135)</f>
        <v>1372</v>
      </c>
      <c r="G131" s="50">
        <f t="shared" ref="G131" si="119">SUM(G132:G135)</f>
        <v>2320.1</v>
      </c>
      <c r="H131" s="13">
        <f t="shared" ref="H131" si="120">SUM(H132:H135)</f>
        <v>2320.1</v>
      </c>
      <c r="I131" s="13">
        <f t="shared" ref="I131" si="121">SUM(I132:I135)</f>
        <v>0</v>
      </c>
      <c r="J131" s="14">
        <f t="shared" si="66"/>
        <v>6992.7999999999993</v>
      </c>
      <c r="K131" s="22"/>
      <c r="L131" s="23"/>
      <c r="M131" s="24"/>
    </row>
    <row r="132" spans="1:13" s="25" customFormat="1" ht="15.75" x14ac:dyDescent="0.25">
      <c r="A132" s="67"/>
      <c r="B132" s="67"/>
      <c r="C132" s="65"/>
      <c r="D132" s="12" t="s">
        <v>12</v>
      </c>
      <c r="E132" s="16">
        <v>980.6</v>
      </c>
      <c r="F132" s="16">
        <v>1372</v>
      </c>
      <c r="G132" s="51">
        <v>2320.1</v>
      </c>
      <c r="H132" s="16">
        <v>2320.1</v>
      </c>
      <c r="I132" s="16"/>
      <c r="J132" s="14">
        <f>E132+F132+G132+H132</f>
        <v>6992.7999999999993</v>
      </c>
      <c r="K132" s="22"/>
      <c r="L132" s="23"/>
      <c r="M132" s="24"/>
    </row>
    <row r="133" spans="1:13" s="25" customFormat="1" ht="15.75" x14ac:dyDescent="0.25">
      <c r="A133" s="67"/>
      <c r="B133" s="67"/>
      <c r="C133" s="65"/>
      <c r="D133" s="12" t="s">
        <v>13</v>
      </c>
      <c r="E133" s="16"/>
      <c r="F133" s="16"/>
      <c r="G133" s="51"/>
      <c r="H133" s="16"/>
      <c r="I133" s="16"/>
      <c r="J133" s="14">
        <f t="shared" si="66"/>
        <v>0</v>
      </c>
      <c r="K133" s="22"/>
      <c r="L133" s="23"/>
      <c r="M133" s="24"/>
    </row>
    <row r="134" spans="1:13" s="25" customFormat="1" ht="15.75" x14ac:dyDescent="0.25">
      <c r="A134" s="67"/>
      <c r="B134" s="67"/>
      <c r="C134" s="65"/>
      <c r="D134" s="12" t="s">
        <v>14</v>
      </c>
      <c r="E134" s="16"/>
      <c r="F134" s="16"/>
      <c r="G134" s="51"/>
      <c r="H134" s="16"/>
      <c r="I134" s="16"/>
      <c r="J134" s="14">
        <f t="shared" si="66"/>
        <v>0</v>
      </c>
      <c r="K134" s="22"/>
      <c r="L134" s="23"/>
      <c r="M134" s="24"/>
    </row>
    <row r="135" spans="1:13" s="25" customFormat="1" ht="15.75" x14ac:dyDescent="0.25">
      <c r="A135" s="67"/>
      <c r="B135" s="67"/>
      <c r="C135" s="64"/>
      <c r="D135" s="12" t="s">
        <v>15</v>
      </c>
      <c r="E135" s="16"/>
      <c r="F135" s="16"/>
      <c r="G135" s="51"/>
      <c r="H135" s="16"/>
      <c r="I135" s="16"/>
      <c r="J135" s="14">
        <f t="shared" ref="J135:J198" si="122">SUM(E135:I135)</f>
        <v>0</v>
      </c>
      <c r="K135" s="22"/>
      <c r="L135" s="23"/>
      <c r="M135" s="24"/>
    </row>
    <row r="136" spans="1:13" s="25" customFormat="1" ht="15.75" x14ac:dyDescent="0.25">
      <c r="A136" s="67"/>
      <c r="B136" s="67"/>
      <c r="C136" s="70" t="s">
        <v>44</v>
      </c>
      <c r="D136" s="32" t="s">
        <v>20</v>
      </c>
      <c r="E136" s="13">
        <f>SUM(E137:E140)</f>
        <v>0</v>
      </c>
      <c r="F136" s="13">
        <f t="shared" ref="F136" si="123">SUM(F137:F140)</f>
        <v>323</v>
      </c>
      <c r="G136" s="50">
        <f t="shared" ref="G136" si="124">SUM(G137:G140)</f>
        <v>273</v>
      </c>
      <c r="H136" s="13">
        <f t="shared" ref="H136" si="125">SUM(H137:H140)</f>
        <v>273</v>
      </c>
      <c r="I136" s="13">
        <f t="shared" ref="I136" si="126">SUM(I137:I140)</f>
        <v>0</v>
      </c>
      <c r="J136" s="14">
        <f t="shared" si="122"/>
        <v>869</v>
      </c>
      <c r="K136" s="22"/>
      <c r="L136" s="23"/>
      <c r="M136" s="24"/>
    </row>
    <row r="137" spans="1:13" s="25" customFormat="1" ht="15.75" x14ac:dyDescent="0.25">
      <c r="A137" s="67"/>
      <c r="B137" s="67"/>
      <c r="C137" s="70"/>
      <c r="D137" s="32" t="s">
        <v>12</v>
      </c>
      <c r="E137" s="16"/>
      <c r="F137" s="16">
        <v>323</v>
      </c>
      <c r="G137" s="51">
        <v>273</v>
      </c>
      <c r="H137" s="16">
        <v>273</v>
      </c>
      <c r="I137" s="16"/>
      <c r="J137" s="14">
        <f t="shared" si="122"/>
        <v>869</v>
      </c>
      <c r="K137" s="22"/>
      <c r="L137" s="23"/>
      <c r="M137" s="24"/>
    </row>
    <row r="138" spans="1:13" s="25" customFormat="1" ht="15.75" x14ac:dyDescent="0.25">
      <c r="A138" s="67"/>
      <c r="B138" s="67"/>
      <c r="C138" s="70"/>
      <c r="D138" s="32" t="s">
        <v>13</v>
      </c>
      <c r="E138" s="16"/>
      <c r="F138" s="16"/>
      <c r="G138" s="51"/>
      <c r="H138" s="16"/>
      <c r="I138" s="16"/>
      <c r="J138" s="14">
        <f t="shared" si="122"/>
        <v>0</v>
      </c>
      <c r="K138" s="22"/>
      <c r="L138" s="23"/>
      <c r="M138" s="24"/>
    </row>
    <row r="139" spans="1:13" s="25" customFormat="1" ht="15.75" x14ac:dyDescent="0.25">
      <c r="A139" s="67"/>
      <c r="B139" s="67"/>
      <c r="C139" s="70"/>
      <c r="D139" s="32" t="s">
        <v>14</v>
      </c>
      <c r="E139" s="16"/>
      <c r="F139" s="16"/>
      <c r="G139" s="51"/>
      <c r="H139" s="16"/>
      <c r="I139" s="16"/>
      <c r="J139" s="14">
        <f t="shared" si="122"/>
        <v>0</v>
      </c>
      <c r="K139" s="22"/>
      <c r="L139" s="23"/>
      <c r="M139" s="24"/>
    </row>
    <row r="140" spans="1:13" s="25" customFormat="1" ht="15.75" x14ac:dyDescent="0.25">
      <c r="A140" s="67"/>
      <c r="B140" s="67"/>
      <c r="C140" s="70"/>
      <c r="D140" s="32" t="s">
        <v>15</v>
      </c>
      <c r="E140" s="16"/>
      <c r="F140" s="16"/>
      <c r="G140" s="51"/>
      <c r="H140" s="16"/>
      <c r="I140" s="16"/>
      <c r="J140" s="14">
        <f t="shared" si="122"/>
        <v>0</v>
      </c>
      <c r="K140" s="22"/>
      <c r="L140" s="23"/>
      <c r="M140" s="24"/>
    </row>
    <row r="141" spans="1:13" s="25" customFormat="1" ht="15.75" x14ac:dyDescent="0.25">
      <c r="A141" s="67"/>
      <c r="B141" s="67"/>
      <c r="C141" s="70" t="s">
        <v>45</v>
      </c>
      <c r="D141" s="32" t="s">
        <v>20</v>
      </c>
      <c r="E141" s="13">
        <f>SUM(E142:E145)</f>
        <v>0</v>
      </c>
      <c r="F141" s="13">
        <f t="shared" ref="F141" si="127">SUM(F142:F145)</f>
        <v>210</v>
      </c>
      <c r="G141" s="50">
        <f t="shared" ref="G141" si="128">SUM(G142:G145)</f>
        <v>80</v>
      </c>
      <c r="H141" s="13">
        <f t="shared" ref="H141" si="129">SUM(H142:H145)</f>
        <v>80</v>
      </c>
      <c r="I141" s="13">
        <f t="shared" ref="I141" si="130">SUM(I142:I145)</f>
        <v>0</v>
      </c>
      <c r="J141" s="14">
        <f t="shared" si="122"/>
        <v>370</v>
      </c>
      <c r="K141" s="22"/>
      <c r="L141" s="23"/>
      <c r="M141" s="24"/>
    </row>
    <row r="142" spans="1:13" s="25" customFormat="1" ht="15.75" x14ac:dyDescent="0.25">
      <c r="A142" s="67"/>
      <c r="B142" s="67"/>
      <c r="C142" s="70"/>
      <c r="D142" s="32" t="s">
        <v>12</v>
      </c>
      <c r="E142" s="16"/>
      <c r="F142" s="16">
        <v>210</v>
      </c>
      <c r="G142" s="51">
        <v>80</v>
      </c>
      <c r="H142" s="16">
        <v>80</v>
      </c>
      <c r="I142" s="16"/>
      <c r="J142" s="14">
        <f t="shared" si="122"/>
        <v>370</v>
      </c>
      <c r="K142" s="22"/>
      <c r="L142" s="23"/>
      <c r="M142" s="24"/>
    </row>
    <row r="143" spans="1:13" s="25" customFormat="1" ht="15.75" x14ac:dyDescent="0.25">
      <c r="A143" s="67"/>
      <c r="B143" s="67"/>
      <c r="C143" s="70"/>
      <c r="D143" s="32" t="s">
        <v>13</v>
      </c>
      <c r="E143" s="16"/>
      <c r="F143" s="16"/>
      <c r="G143" s="51"/>
      <c r="H143" s="16"/>
      <c r="I143" s="16"/>
      <c r="J143" s="14">
        <f t="shared" si="122"/>
        <v>0</v>
      </c>
      <c r="K143" s="22"/>
      <c r="L143" s="23"/>
      <c r="M143" s="24"/>
    </row>
    <row r="144" spans="1:13" s="25" customFormat="1" ht="15.75" x14ac:dyDescent="0.25">
      <c r="A144" s="67"/>
      <c r="B144" s="67"/>
      <c r="C144" s="70"/>
      <c r="D144" s="32" t="s">
        <v>14</v>
      </c>
      <c r="E144" s="16"/>
      <c r="F144" s="16"/>
      <c r="G144" s="51"/>
      <c r="H144" s="16"/>
      <c r="I144" s="16"/>
      <c r="J144" s="14">
        <f t="shared" si="122"/>
        <v>0</v>
      </c>
      <c r="K144" s="22"/>
      <c r="L144" s="23"/>
      <c r="M144" s="24"/>
    </row>
    <row r="145" spans="1:13" s="25" customFormat="1" ht="15.75" x14ac:dyDescent="0.25">
      <c r="A145" s="67"/>
      <c r="B145" s="67"/>
      <c r="C145" s="70"/>
      <c r="D145" s="32" t="s">
        <v>15</v>
      </c>
      <c r="E145" s="16"/>
      <c r="F145" s="16"/>
      <c r="G145" s="51"/>
      <c r="H145" s="16"/>
      <c r="I145" s="16"/>
      <c r="J145" s="14">
        <f t="shared" si="122"/>
        <v>0</v>
      </c>
      <c r="K145" s="22"/>
      <c r="L145" s="23"/>
      <c r="M145" s="24"/>
    </row>
    <row r="146" spans="1:13" s="25" customFormat="1" ht="15.75" x14ac:dyDescent="0.25">
      <c r="A146" s="67"/>
      <c r="B146" s="67"/>
      <c r="C146" s="70" t="s">
        <v>46</v>
      </c>
      <c r="D146" s="32" t="s">
        <v>20</v>
      </c>
      <c r="E146" s="13">
        <f>SUM(E147:E150)</f>
        <v>0</v>
      </c>
      <c r="F146" s="13">
        <f t="shared" ref="F146" si="131">SUM(F147:F150)</f>
        <v>130</v>
      </c>
      <c r="G146" s="50">
        <v>120</v>
      </c>
      <c r="H146" s="13">
        <v>120</v>
      </c>
      <c r="I146" s="13">
        <f t="shared" ref="I146" si="132">SUM(I147:I150)</f>
        <v>0</v>
      </c>
      <c r="J146" s="14">
        <f t="shared" si="122"/>
        <v>370</v>
      </c>
      <c r="K146" s="22"/>
      <c r="L146" s="23"/>
      <c r="M146" s="24"/>
    </row>
    <row r="147" spans="1:13" s="25" customFormat="1" ht="15.75" x14ac:dyDescent="0.25">
      <c r="A147" s="67"/>
      <c r="B147" s="67"/>
      <c r="C147" s="70"/>
      <c r="D147" s="32" t="s">
        <v>12</v>
      </c>
      <c r="E147" s="16"/>
      <c r="F147" s="16">
        <v>130</v>
      </c>
      <c r="G147" s="51">
        <v>120</v>
      </c>
      <c r="H147" s="16">
        <v>120</v>
      </c>
      <c r="I147" s="16"/>
      <c r="J147" s="14">
        <f t="shared" si="122"/>
        <v>370</v>
      </c>
      <c r="K147" s="22"/>
      <c r="L147" s="23"/>
      <c r="M147" s="24"/>
    </row>
    <row r="148" spans="1:13" s="25" customFormat="1" ht="15.75" x14ac:dyDescent="0.25">
      <c r="A148" s="67"/>
      <c r="B148" s="67"/>
      <c r="C148" s="70"/>
      <c r="D148" s="32" t="s">
        <v>13</v>
      </c>
      <c r="E148" s="16"/>
      <c r="F148" s="16"/>
      <c r="G148" s="51"/>
      <c r="H148" s="16"/>
      <c r="I148" s="16"/>
      <c r="J148" s="14">
        <f t="shared" si="122"/>
        <v>0</v>
      </c>
      <c r="K148" s="22"/>
      <c r="L148" s="23"/>
      <c r="M148" s="24"/>
    </row>
    <row r="149" spans="1:13" s="25" customFormat="1" ht="15.75" x14ac:dyDescent="0.25">
      <c r="A149" s="67"/>
      <c r="B149" s="67"/>
      <c r="C149" s="70"/>
      <c r="D149" s="32" t="s">
        <v>14</v>
      </c>
      <c r="E149" s="16"/>
      <c r="F149" s="16"/>
      <c r="G149" s="51"/>
      <c r="H149" s="16"/>
      <c r="I149" s="16"/>
      <c r="J149" s="14">
        <f t="shared" si="122"/>
        <v>0</v>
      </c>
      <c r="K149" s="22"/>
      <c r="L149" s="23"/>
      <c r="M149" s="24"/>
    </row>
    <row r="150" spans="1:13" s="25" customFormat="1" ht="15.75" x14ac:dyDescent="0.25">
      <c r="A150" s="67"/>
      <c r="B150" s="67"/>
      <c r="C150" s="70"/>
      <c r="D150" s="32" t="s">
        <v>15</v>
      </c>
      <c r="E150" s="16"/>
      <c r="F150" s="16"/>
      <c r="G150" s="51"/>
      <c r="H150" s="16"/>
      <c r="I150" s="16"/>
      <c r="J150" s="14">
        <f t="shared" si="122"/>
        <v>0</v>
      </c>
      <c r="K150" s="22"/>
      <c r="L150" s="23"/>
      <c r="M150" s="24"/>
    </row>
    <row r="151" spans="1:13" s="25" customFormat="1" ht="15.75" x14ac:dyDescent="0.25">
      <c r="A151" s="67"/>
      <c r="B151" s="67"/>
      <c r="C151" s="70" t="s">
        <v>47</v>
      </c>
      <c r="D151" s="32" t="s">
        <v>20</v>
      </c>
      <c r="E151" s="13">
        <f>SUM(E152:E155)</f>
        <v>0</v>
      </c>
      <c r="F151" s="13">
        <f t="shared" ref="F151" si="133">SUM(F152:F155)</f>
        <v>155</v>
      </c>
      <c r="G151" s="50">
        <f t="shared" ref="G151" si="134">SUM(G152:G155)</f>
        <v>150</v>
      </c>
      <c r="H151" s="13">
        <f t="shared" ref="H151" si="135">SUM(H152:H155)</f>
        <v>150</v>
      </c>
      <c r="I151" s="13">
        <f t="shared" ref="I151" si="136">SUM(I152:I155)</f>
        <v>0</v>
      </c>
      <c r="J151" s="14">
        <f t="shared" si="122"/>
        <v>455</v>
      </c>
      <c r="K151" s="22"/>
      <c r="L151" s="23"/>
      <c r="M151" s="24"/>
    </row>
    <row r="152" spans="1:13" s="25" customFormat="1" ht="15.75" x14ac:dyDescent="0.25">
      <c r="A152" s="67"/>
      <c r="B152" s="67"/>
      <c r="C152" s="70"/>
      <c r="D152" s="32" t="s">
        <v>12</v>
      </c>
      <c r="E152" s="16"/>
      <c r="F152" s="16">
        <v>155</v>
      </c>
      <c r="G152" s="51">
        <v>150</v>
      </c>
      <c r="H152" s="16">
        <v>150</v>
      </c>
      <c r="I152" s="16"/>
      <c r="J152" s="14">
        <f t="shared" si="122"/>
        <v>455</v>
      </c>
      <c r="K152" s="22"/>
      <c r="L152" s="23"/>
      <c r="M152" s="24"/>
    </row>
    <row r="153" spans="1:13" s="25" customFormat="1" ht="15.75" x14ac:dyDescent="0.25">
      <c r="A153" s="67"/>
      <c r="B153" s="67"/>
      <c r="C153" s="70"/>
      <c r="D153" s="32" t="s">
        <v>13</v>
      </c>
      <c r="E153" s="16"/>
      <c r="F153" s="16"/>
      <c r="G153" s="51"/>
      <c r="H153" s="16"/>
      <c r="I153" s="16"/>
      <c r="J153" s="14">
        <f t="shared" si="122"/>
        <v>0</v>
      </c>
      <c r="K153" s="22"/>
      <c r="L153" s="23"/>
      <c r="M153" s="24"/>
    </row>
    <row r="154" spans="1:13" s="25" customFormat="1" ht="15.75" x14ac:dyDescent="0.25">
      <c r="A154" s="67"/>
      <c r="B154" s="67"/>
      <c r="C154" s="70"/>
      <c r="D154" s="32" t="s">
        <v>14</v>
      </c>
      <c r="E154" s="16"/>
      <c r="F154" s="16"/>
      <c r="G154" s="51"/>
      <c r="H154" s="16"/>
      <c r="I154" s="16"/>
      <c r="J154" s="14">
        <f t="shared" si="122"/>
        <v>0</v>
      </c>
      <c r="K154" s="22"/>
      <c r="L154" s="23"/>
      <c r="M154" s="24"/>
    </row>
    <row r="155" spans="1:13" s="25" customFormat="1" ht="15.75" x14ac:dyDescent="0.25">
      <c r="A155" s="67"/>
      <c r="B155" s="67"/>
      <c r="C155" s="70"/>
      <c r="D155" s="32" t="s">
        <v>15</v>
      </c>
      <c r="E155" s="16"/>
      <c r="F155" s="16"/>
      <c r="G155" s="51"/>
      <c r="H155" s="16"/>
      <c r="I155" s="16"/>
      <c r="J155" s="14">
        <f t="shared" si="122"/>
        <v>0</v>
      </c>
      <c r="K155" s="22"/>
      <c r="L155" s="23"/>
      <c r="M155" s="24"/>
    </row>
    <row r="156" spans="1:13" s="25" customFormat="1" ht="15.75" x14ac:dyDescent="0.25">
      <c r="A156" s="67"/>
      <c r="B156" s="67"/>
      <c r="C156" s="70" t="s">
        <v>48</v>
      </c>
      <c r="D156" s="32" t="s">
        <v>20</v>
      </c>
      <c r="E156" s="13">
        <f>SUM(E157:E160)</f>
        <v>0</v>
      </c>
      <c r="F156" s="13">
        <f t="shared" ref="F156" si="137">SUM(F157:F160)</f>
        <v>665.6</v>
      </c>
      <c r="G156" s="50">
        <f t="shared" ref="G156" si="138">SUM(G157:G160)</f>
        <v>867</v>
      </c>
      <c r="H156" s="13">
        <f t="shared" ref="H156" si="139">SUM(H157:H160)</f>
        <v>417</v>
      </c>
      <c r="I156" s="13">
        <f t="shared" ref="I156" si="140">SUM(I157:I160)</f>
        <v>0</v>
      </c>
      <c r="J156" s="14">
        <f t="shared" si="122"/>
        <v>1949.6</v>
      </c>
      <c r="K156" s="22"/>
      <c r="L156" s="23"/>
      <c r="M156" s="24"/>
    </row>
    <row r="157" spans="1:13" s="25" customFormat="1" ht="15.75" x14ac:dyDescent="0.25">
      <c r="A157" s="67"/>
      <c r="B157" s="67"/>
      <c r="C157" s="70"/>
      <c r="D157" s="32" t="s">
        <v>12</v>
      </c>
      <c r="E157" s="16"/>
      <c r="F157" s="16">
        <v>665.6</v>
      </c>
      <c r="G157" s="51">
        <v>867</v>
      </c>
      <c r="H157" s="16">
        <v>417</v>
      </c>
      <c r="I157" s="16"/>
      <c r="J157" s="14">
        <f t="shared" si="122"/>
        <v>1949.6</v>
      </c>
      <c r="K157" s="22"/>
      <c r="L157" s="23"/>
      <c r="M157" s="24"/>
    </row>
    <row r="158" spans="1:13" s="25" customFormat="1" ht="15.75" x14ac:dyDescent="0.25">
      <c r="A158" s="67"/>
      <c r="B158" s="67"/>
      <c r="C158" s="70"/>
      <c r="D158" s="32" t="s">
        <v>13</v>
      </c>
      <c r="E158" s="16"/>
      <c r="F158" s="16"/>
      <c r="G158" s="51"/>
      <c r="H158" s="16"/>
      <c r="I158" s="16"/>
      <c r="J158" s="14">
        <f t="shared" si="122"/>
        <v>0</v>
      </c>
      <c r="K158" s="22"/>
      <c r="L158" s="23"/>
      <c r="M158" s="24"/>
    </row>
    <row r="159" spans="1:13" s="25" customFormat="1" ht="15.75" x14ac:dyDescent="0.25">
      <c r="A159" s="67"/>
      <c r="B159" s="67"/>
      <c r="C159" s="70"/>
      <c r="D159" s="32" t="s">
        <v>14</v>
      </c>
      <c r="E159" s="16"/>
      <c r="F159" s="16"/>
      <c r="G159" s="51"/>
      <c r="H159" s="16"/>
      <c r="I159" s="16"/>
      <c r="J159" s="14">
        <f t="shared" si="122"/>
        <v>0</v>
      </c>
      <c r="K159" s="22"/>
      <c r="L159" s="23"/>
      <c r="M159" s="24"/>
    </row>
    <row r="160" spans="1:13" s="25" customFormat="1" ht="15.75" x14ac:dyDescent="0.25">
      <c r="A160" s="67"/>
      <c r="B160" s="67"/>
      <c r="C160" s="70"/>
      <c r="D160" s="32" t="s">
        <v>15</v>
      </c>
      <c r="E160" s="16"/>
      <c r="F160" s="16"/>
      <c r="G160" s="51"/>
      <c r="H160" s="16"/>
      <c r="I160" s="16"/>
      <c r="J160" s="14">
        <f t="shared" si="122"/>
        <v>0</v>
      </c>
      <c r="K160" s="22"/>
      <c r="L160" s="23"/>
      <c r="M160" s="24"/>
    </row>
    <row r="161" spans="1:13" s="25" customFormat="1" ht="15.75" x14ac:dyDescent="0.25">
      <c r="A161" s="67"/>
      <c r="B161" s="67"/>
      <c r="C161" s="70" t="s">
        <v>49</v>
      </c>
      <c r="D161" s="32" t="s">
        <v>20</v>
      </c>
      <c r="E161" s="13">
        <f>SUM(E162:E165)</f>
        <v>0</v>
      </c>
      <c r="F161" s="13">
        <f t="shared" ref="F161" si="141">SUM(F162:F165)</f>
        <v>80</v>
      </c>
      <c r="G161" s="50">
        <f t="shared" ref="G161" si="142">SUM(G162:G165)</f>
        <v>85</v>
      </c>
      <c r="H161" s="13">
        <f t="shared" ref="H161" si="143">SUM(H162:H165)</f>
        <v>85</v>
      </c>
      <c r="I161" s="13">
        <f t="shared" ref="I161" si="144">SUM(I162:I165)</f>
        <v>0</v>
      </c>
      <c r="J161" s="14">
        <f t="shared" si="122"/>
        <v>250</v>
      </c>
      <c r="K161" s="22"/>
      <c r="L161" s="23"/>
      <c r="M161" s="24"/>
    </row>
    <row r="162" spans="1:13" s="25" customFormat="1" ht="15.75" x14ac:dyDescent="0.25">
      <c r="A162" s="67"/>
      <c r="B162" s="67"/>
      <c r="C162" s="70"/>
      <c r="D162" s="32" t="s">
        <v>12</v>
      </c>
      <c r="E162" s="16"/>
      <c r="F162" s="16">
        <v>80</v>
      </c>
      <c r="G162" s="51">
        <v>85</v>
      </c>
      <c r="H162" s="16">
        <v>85</v>
      </c>
      <c r="I162" s="16"/>
      <c r="J162" s="14">
        <f t="shared" si="122"/>
        <v>250</v>
      </c>
      <c r="K162" s="22"/>
      <c r="L162" s="23"/>
      <c r="M162" s="24"/>
    </row>
    <row r="163" spans="1:13" s="25" customFormat="1" ht="15.75" x14ac:dyDescent="0.25">
      <c r="A163" s="67"/>
      <c r="B163" s="67"/>
      <c r="C163" s="70"/>
      <c r="D163" s="32" t="s">
        <v>13</v>
      </c>
      <c r="E163" s="16"/>
      <c r="F163" s="16"/>
      <c r="G163" s="51"/>
      <c r="H163" s="16"/>
      <c r="I163" s="16"/>
      <c r="J163" s="14">
        <f t="shared" si="122"/>
        <v>0</v>
      </c>
      <c r="K163" s="22"/>
      <c r="L163" s="23"/>
      <c r="M163" s="24"/>
    </row>
    <row r="164" spans="1:13" s="25" customFormat="1" ht="15.75" x14ac:dyDescent="0.25">
      <c r="A164" s="67"/>
      <c r="B164" s="67"/>
      <c r="C164" s="70"/>
      <c r="D164" s="32" t="s">
        <v>14</v>
      </c>
      <c r="E164" s="16"/>
      <c r="F164" s="16"/>
      <c r="G164" s="51"/>
      <c r="H164" s="16"/>
      <c r="I164" s="16"/>
      <c r="J164" s="14">
        <f t="shared" si="122"/>
        <v>0</v>
      </c>
      <c r="K164" s="22"/>
      <c r="L164" s="23"/>
      <c r="M164" s="24"/>
    </row>
    <row r="165" spans="1:13" s="25" customFormat="1" ht="15.75" x14ac:dyDescent="0.25">
      <c r="A165" s="67"/>
      <c r="B165" s="67"/>
      <c r="C165" s="70"/>
      <c r="D165" s="32" t="s">
        <v>15</v>
      </c>
      <c r="E165" s="16"/>
      <c r="F165" s="16"/>
      <c r="G165" s="51"/>
      <c r="H165" s="16"/>
      <c r="I165" s="16"/>
      <c r="J165" s="14">
        <f t="shared" si="122"/>
        <v>0</v>
      </c>
      <c r="K165" s="22"/>
      <c r="L165" s="23"/>
      <c r="M165" s="24"/>
    </row>
    <row r="166" spans="1:13" s="25" customFormat="1" ht="15.75" x14ac:dyDescent="0.25">
      <c r="A166" s="67"/>
      <c r="B166" s="67"/>
      <c r="C166" s="70" t="s">
        <v>50</v>
      </c>
      <c r="D166" s="32" t="s">
        <v>20</v>
      </c>
      <c r="E166" s="13">
        <f>SUM(E167:E170)</f>
        <v>0</v>
      </c>
      <c r="F166" s="13">
        <f t="shared" ref="F166" si="145">SUM(F167:F170)</f>
        <v>315</v>
      </c>
      <c r="G166" s="50">
        <f t="shared" ref="G166" si="146">SUM(G167:G170)</f>
        <v>493.5</v>
      </c>
      <c r="H166" s="13">
        <f t="shared" ref="H166" si="147">SUM(H167:H170)</f>
        <v>458.5</v>
      </c>
      <c r="I166" s="13">
        <f t="shared" ref="I166" si="148">SUM(I167:I170)</f>
        <v>0</v>
      </c>
      <c r="J166" s="14">
        <f t="shared" si="122"/>
        <v>1267</v>
      </c>
      <c r="K166" s="22"/>
      <c r="L166" s="23"/>
      <c r="M166" s="24"/>
    </row>
    <row r="167" spans="1:13" s="25" customFormat="1" ht="15.75" x14ac:dyDescent="0.25">
      <c r="A167" s="67"/>
      <c r="B167" s="67"/>
      <c r="C167" s="70"/>
      <c r="D167" s="32" t="s">
        <v>12</v>
      </c>
      <c r="E167" s="16"/>
      <c r="F167" s="16">
        <v>315</v>
      </c>
      <c r="G167" s="51">
        <v>493.5</v>
      </c>
      <c r="H167" s="16">
        <v>458.5</v>
      </c>
      <c r="I167" s="16"/>
      <c r="J167" s="14">
        <f t="shared" si="122"/>
        <v>1267</v>
      </c>
      <c r="K167" s="22"/>
      <c r="L167" s="23"/>
      <c r="M167" s="24"/>
    </row>
    <row r="168" spans="1:13" s="25" customFormat="1" ht="15.75" x14ac:dyDescent="0.25">
      <c r="A168" s="67"/>
      <c r="B168" s="67"/>
      <c r="C168" s="70"/>
      <c r="D168" s="32" t="s">
        <v>13</v>
      </c>
      <c r="E168" s="16"/>
      <c r="F168" s="16"/>
      <c r="G168" s="51"/>
      <c r="H168" s="16"/>
      <c r="I168" s="16"/>
      <c r="J168" s="14">
        <f t="shared" si="122"/>
        <v>0</v>
      </c>
      <c r="K168" s="22"/>
      <c r="L168" s="23"/>
      <c r="M168" s="24"/>
    </row>
    <row r="169" spans="1:13" s="25" customFormat="1" ht="15.75" x14ac:dyDescent="0.25">
      <c r="A169" s="67"/>
      <c r="B169" s="67"/>
      <c r="C169" s="70"/>
      <c r="D169" s="32" t="s">
        <v>14</v>
      </c>
      <c r="E169" s="16"/>
      <c r="F169" s="16"/>
      <c r="G169" s="51"/>
      <c r="H169" s="16"/>
      <c r="I169" s="16"/>
      <c r="J169" s="14">
        <f t="shared" si="122"/>
        <v>0</v>
      </c>
      <c r="K169" s="22"/>
      <c r="L169" s="23"/>
      <c r="M169" s="24"/>
    </row>
    <row r="170" spans="1:13" s="25" customFormat="1" ht="15.75" x14ac:dyDescent="0.25">
      <c r="A170" s="67"/>
      <c r="B170" s="67"/>
      <c r="C170" s="70"/>
      <c r="D170" s="32" t="s">
        <v>15</v>
      </c>
      <c r="E170" s="16"/>
      <c r="F170" s="16"/>
      <c r="G170" s="51"/>
      <c r="H170" s="16"/>
      <c r="I170" s="16"/>
      <c r="J170" s="14">
        <f t="shared" si="122"/>
        <v>0</v>
      </c>
      <c r="K170" s="22"/>
      <c r="L170" s="23"/>
      <c r="M170" s="24"/>
    </row>
    <row r="171" spans="1:13" s="25" customFormat="1" ht="15.75" x14ac:dyDescent="0.25">
      <c r="A171" s="67"/>
      <c r="B171" s="67"/>
      <c r="C171" s="69" t="s">
        <v>17</v>
      </c>
      <c r="D171" s="34" t="s">
        <v>20</v>
      </c>
      <c r="E171" s="13">
        <f>SUM(E172:E175)</f>
        <v>10176.6</v>
      </c>
      <c r="F171" s="13">
        <f t="shared" ref="F171" si="149">SUM(F172:F175)</f>
        <v>11238.6</v>
      </c>
      <c r="G171" s="50">
        <f>SUM(G172:G175)</f>
        <v>10777.5</v>
      </c>
      <c r="H171" s="13">
        <f t="shared" ref="H171" si="150">SUM(H172:H175)</f>
        <v>10222.9</v>
      </c>
      <c r="I171" s="13">
        <f t="shared" ref="I171" si="151">SUM(I172:I175)</f>
        <v>0</v>
      </c>
      <c r="J171" s="14">
        <f t="shared" si="122"/>
        <v>42415.6</v>
      </c>
      <c r="K171" s="22"/>
      <c r="L171" s="23"/>
      <c r="M171" s="24"/>
    </row>
    <row r="172" spans="1:13" s="25" customFormat="1" ht="15.75" x14ac:dyDescent="0.25">
      <c r="A172" s="67"/>
      <c r="B172" s="67"/>
      <c r="C172" s="69"/>
      <c r="D172" s="34" t="s">
        <v>12</v>
      </c>
      <c r="E172" s="13">
        <f>E112+E117+E122+E127+E132+E137+E142+E147+E152+E157+E162+E167</f>
        <v>10176.6</v>
      </c>
      <c r="F172" s="13">
        <f t="shared" ref="F172:I172" si="152">F112+F117+F122+F127+F132+F137+F142+F147+F152+F157+F162+F167</f>
        <v>11238.6</v>
      </c>
      <c r="G172" s="50">
        <f>G117+G122+G132+G137+G142+G147+G152+G157+G162+G167</f>
        <v>10777.5</v>
      </c>
      <c r="H172" s="13">
        <f>H117+H122+H132+H137+H142+H147+H152+H157+H162+H167</f>
        <v>10222.9</v>
      </c>
      <c r="I172" s="13">
        <f t="shared" si="152"/>
        <v>0</v>
      </c>
      <c r="J172" s="14">
        <f t="shared" si="122"/>
        <v>42415.6</v>
      </c>
      <c r="K172" s="22"/>
      <c r="L172" s="23"/>
      <c r="M172" s="24"/>
    </row>
    <row r="173" spans="1:13" s="25" customFormat="1" ht="15.75" x14ac:dyDescent="0.25">
      <c r="A173" s="67"/>
      <c r="B173" s="67"/>
      <c r="C173" s="69"/>
      <c r="D173" s="34" t="s">
        <v>13</v>
      </c>
      <c r="E173" s="13">
        <f t="shared" ref="E173:I175" si="153">E113+E118+E123+E128+E133+E138+E143+E148+E153+E158+E163+E168</f>
        <v>0</v>
      </c>
      <c r="F173" s="13">
        <f t="shared" si="153"/>
        <v>0</v>
      </c>
      <c r="G173" s="50">
        <f t="shared" si="153"/>
        <v>0</v>
      </c>
      <c r="H173" s="13">
        <f t="shared" si="153"/>
        <v>0</v>
      </c>
      <c r="I173" s="13">
        <f t="shared" si="153"/>
        <v>0</v>
      </c>
      <c r="J173" s="14">
        <f t="shared" si="122"/>
        <v>0</v>
      </c>
      <c r="K173" s="22"/>
      <c r="L173" s="23"/>
      <c r="M173" s="24"/>
    </row>
    <row r="174" spans="1:13" s="25" customFormat="1" ht="15.75" x14ac:dyDescent="0.25">
      <c r="A174" s="67"/>
      <c r="B174" s="67"/>
      <c r="C174" s="69"/>
      <c r="D174" s="34" t="s">
        <v>14</v>
      </c>
      <c r="E174" s="13">
        <f t="shared" si="153"/>
        <v>0</v>
      </c>
      <c r="F174" s="13">
        <f t="shared" si="153"/>
        <v>0</v>
      </c>
      <c r="G174" s="50">
        <f t="shared" si="153"/>
        <v>0</v>
      </c>
      <c r="H174" s="13">
        <f t="shared" si="153"/>
        <v>0</v>
      </c>
      <c r="I174" s="13">
        <f t="shared" si="153"/>
        <v>0</v>
      </c>
      <c r="J174" s="14">
        <f t="shared" si="122"/>
        <v>0</v>
      </c>
      <c r="K174" s="22"/>
      <c r="L174" s="23"/>
      <c r="M174" s="24"/>
    </row>
    <row r="175" spans="1:13" s="25" customFormat="1" ht="15.75" x14ac:dyDescent="0.25">
      <c r="A175" s="68"/>
      <c r="B175" s="68"/>
      <c r="C175" s="69"/>
      <c r="D175" s="34" t="s">
        <v>15</v>
      </c>
      <c r="E175" s="13">
        <f t="shared" si="153"/>
        <v>0</v>
      </c>
      <c r="F175" s="13">
        <f t="shared" si="153"/>
        <v>0</v>
      </c>
      <c r="G175" s="50">
        <f t="shared" si="153"/>
        <v>0</v>
      </c>
      <c r="H175" s="13">
        <f t="shared" si="153"/>
        <v>0</v>
      </c>
      <c r="I175" s="13">
        <f t="shared" si="153"/>
        <v>0</v>
      </c>
      <c r="J175" s="14">
        <f t="shared" si="122"/>
        <v>0</v>
      </c>
      <c r="K175" s="22"/>
      <c r="L175" s="23"/>
      <c r="M175" s="24"/>
    </row>
    <row r="176" spans="1:13" s="25" customFormat="1" ht="15.75" x14ac:dyDescent="0.25">
      <c r="A176" s="66" t="s">
        <v>51</v>
      </c>
      <c r="B176" s="66" t="s">
        <v>52</v>
      </c>
      <c r="C176" s="63" t="s">
        <v>16</v>
      </c>
      <c r="D176" s="34" t="s">
        <v>20</v>
      </c>
      <c r="E176" s="13">
        <f>SUM(E177:E180)</f>
        <v>944.6</v>
      </c>
      <c r="F176" s="13">
        <f t="shared" ref="F176" si="154">SUM(F177:F180)</f>
        <v>0</v>
      </c>
      <c r="G176" s="50">
        <f t="shared" ref="G176" si="155">SUM(G177:G180)</f>
        <v>0</v>
      </c>
      <c r="H176" s="13">
        <f t="shared" ref="H176" si="156">SUM(H177:H180)</f>
        <v>0</v>
      </c>
      <c r="I176" s="13">
        <f t="shared" ref="I176" si="157">SUM(I177:I180)</f>
        <v>0</v>
      </c>
      <c r="J176" s="14">
        <f t="shared" si="122"/>
        <v>944.6</v>
      </c>
      <c r="K176" s="22"/>
      <c r="L176" s="23"/>
      <c r="M176" s="24"/>
    </row>
    <row r="177" spans="1:53" s="25" customFormat="1" ht="15.75" x14ac:dyDescent="0.25">
      <c r="A177" s="67"/>
      <c r="B177" s="67"/>
      <c r="C177" s="65"/>
      <c r="D177" s="34" t="s">
        <v>12</v>
      </c>
      <c r="E177" s="16">
        <v>944.6</v>
      </c>
      <c r="F177" s="16">
        <v>0</v>
      </c>
      <c r="G177" s="16">
        <v>0</v>
      </c>
      <c r="H177" s="16">
        <v>0</v>
      </c>
      <c r="I177" s="16">
        <v>0</v>
      </c>
      <c r="J177" s="14">
        <f t="shared" si="122"/>
        <v>944.6</v>
      </c>
      <c r="K177" s="22"/>
      <c r="L177" s="23"/>
      <c r="M177" s="24"/>
    </row>
    <row r="178" spans="1:53" s="25" customFormat="1" ht="15.75" x14ac:dyDescent="0.25">
      <c r="A178" s="67"/>
      <c r="B178" s="67"/>
      <c r="C178" s="65"/>
      <c r="D178" s="34" t="s">
        <v>13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4">
        <f t="shared" si="122"/>
        <v>0</v>
      </c>
      <c r="K178" s="22"/>
      <c r="L178" s="23"/>
      <c r="M178" s="24"/>
    </row>
    <row r="179" spans="1:53" s="25" customFormat="1" ht="15.75" x14ac:dyDescent="0.25">
      <c r="A179" s="67"/>
      <c r="B179" s="67"/>
      <c r="C179" s="65"/>
      <c r="D179" s="34" t="s">
        <v>14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4">
        <f t="shared" si="122"/>
        <v>0</v>
      </c>
      <c r="K179" s="22"/>
      <c r="L179" s="23"/>
      <c r="M179" s="24"/>
    </row>
    <row r="180" spans="1:53" s="25" customFormat="1" ht="15.75" x14ac:dyDescent="0.25">
      <c r="A180" s="67"/>
      <c r="B180" s="67"/>
      <c r="C180" s="64"/>
      <c r="D180" s="34" t="s">
        <v>15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4">
        <f t="shared" si="122"/>
        <v>0</v>
      </c>
      <c r="K180" s="22"/>
      <c r="L180" s="23"/>
      <c r="M180" s="24"/>
    </row>
    <row r="181" spans="1:53" s="25" customFormat="1" ht="15.75" x14ac:dyDescent="0.25">
      <c r="A181" s="67"/>
      <c r="B181" s="67"/>
      <c r="C181" s="69" t="s">
        <v>53</v>
      </c>
      <c r="D181" s="34" t="s">
        <v>20</v>
      </c>
      <c r="E181" s="13">
        <f>SUM(E182:E185)</f>
        <v>1161.9000000000001</v>
      </c>
      <c r="F181" s="13">
        <f t="shared" ref="F181" si="158">SUM(F182:F185)</f>
        <v>1000</v>
      </c>
      <c r="G181" s="13">
        <f t="shared" ref="G181" si="159">SUM(G182:G185)</f>
        <v>1000</v>
      </c>
      <c r="H181" s="13">
        <f t="shared" ref="H181" si="160">SUM(H182:H185)</f>
        <v>1000</v>
      </c>
      <c r="I181" s="13">
        <f t="shared" ref="I181" si="161">SUM(I182:I185)</f>
        <v>0</v>
      </c>
      <c r="J181" s="14">
        <f t="shared" si="122"/>
        <v>4161.8999999999996</v>
      </c>
      <c r="K181" s="22"/>
      <c r="L181" s="23"/>
      <c r="M181" s="24"/>
    </row>
    <row r="182" spans="1:53" s="25" customFormat="1" ht="15.75" x14ac:dyDescent="0.25">
      <c r="A182" s="67"/>
      <c r="B182" s="67"/>
      <c r="C182" s="69"/>
      <c r="D182" s="34" t="s">
        <v>12</v>
      </c>
      <c r="E182" s="16">
        <v>1161.9000000000001</v>
      </c>
      <c r="F182" s="16">
        <v>1000</v>
      </c>
      <c r="G182" s="16">
        <v>1000</v>
      </c>
      <c r="H182" s="16">
        <v>1000</v>
      </c>
      <c r="I182" s="16">
        <v>0</v>
      </c>
      <c r="J182" s="14">
        <f t="shared" si="122"/>
        <v>4161.8999999999996</v>
      </c>
      <c r="K182" s="22"/>
      <c r="L182" s="23"/>
      <c r="M182" s="24"/>
    </row>
    <row r="183" spans="1:53" s="25" customFormat="1" ht="15.75" x14ac:dyDescent="0.25">
      <c r="A183" s="67"/>
      <c r="B183" s="67"/>
      <c r="C183" s="69"/>
      <c r="D183" s="34" t="s">
        <v>13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4">
        <f t="shared" si="122"/>
        <v>0</v>
      </c>
      <c r="K183" s="22"/>
      <c r="L183" s="23"/>
      <c r="M183" s="24"/>
    </row>
    <row r="184" spans="1:53" s="25" customFormat="1" ht="15.95" customHeight="1" x14ac:dyDescent="0.25">
      <c r="A184" s="67"/>
      <c r="B184" s="67"/>
      <c r="C184" s="69"/>
      <c r="D184" s="34" t="s">
        <v>14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4">
        <f t="shared" si="122"/>
        <v>0</v>
      </c>
      <c r="K184" s="22"/>
      <c r="L184" s="23"/>
      <c r="M184" s="24"/>
    </row>
    <row r="185" spans="1:53" s="25" customFormat="1" ht="15.75" x14ac:dyDescent="0.25">
      <c r="A185" s="67"/>
      <c r="B185" s="67"/>
      <c r="C185" s="69"/>
      <c r="D185" s="34" t="s">
        <v>15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4">
        <f t="shared" si="122"/>
        <v>0</v>
      </c>
      <c r="K185" s="22"/>
      <c r="L185" s="23"/>
      <c r="M185" s="24"/>
    </row>
    <row r="186" spans="1:53" s="25" customFormat="1" ht="15.95" customHeight="1" x14ac:dyDescent="0.25">
      <c r="A186" s="67"/>
      <c r="B186" s="67"/>
      <c r="C186" s="69" t="s">
        <v>10</v>
      </c>
      <c r="D186" s="34" t="s">
        <v>20</v>
      </c>
      <c r="E186" s="13">
        <f>SUM(E187:E190)</f>
        <v>0</v>
      </c>
      <c r="F186" s="13">
        <f t="shared" ref="F186" si="162">SUM(F187:F190)</f>
        <v>90</v>
      </c>
      <c r="G186" s="13">
        <f t="shared" ref="G186" si="163">SUM(G187:G190)</f>
        <v>0</v>
      </c>
      <c r="H186" s="13">
        <f t="shared" ref="H186" si="164">SUM(H187:H190)</f>
        <v>0</v>
      </c>
      <c r="I186" s="13">
        <f t="shared" ref="I186" si="165">SUM(I187:I190)</f>
        <v>0</v>
      </c>
      <c r="J186" s="14">
        <f t="shared" si="122"/>
        <v>90</v>
      </c>
      <c r="K186" s="22"/>
      <c r="L186" s="23"/>
      <c r="M186" s="24"/>
    </row>
    <row r="187" spans="1:53" s="25" customFormat="1" ht="15.95" customHeight="1" x14ac:dyDescent="0.25">
      <c r="A187" s="67"/>
      <c r="B187" s="67"/>
      <c r="C187" s="69"/>
      <c r="D187" s="34" t="s">
        <v>12</v>
      </c>
      <c r="E187" s="16">
        <v>0</v>
      </c>
      <c r="F187" s="16">
        <v>90</v>
      </c>
      <c r="G187" s="16">
        <v>0</v>
      </c>
      <c r="H187" s="16">
        <v>0</v>
      </c>
      <c r="I187" s="16">
        <v>0</v>
      </c>
      <c r="J187" s="14">
        <f t="shared" si="122"/>
        <v>90</v>
      </c>
      <c r="K187" s="22"/>
      <c r="L187" s="23"/>
      <c r="M187" s="24"/>
    </row>
    <row r="188" spans="1:53" s="25" customFormat="1" ht="15.95" customHeight="1" x14ac:dyDescent="0.25">
      <c r="A188" s="67"/>
      <c r="B188" s="67"/>
      <c r="C188" s="69"/>
      <c r="D188" s="34" t="s">
        <v>13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4">
        <f t="shared" si="122"/>
        <v>0</v>
      </c>
      <c r="K188" s="22"/>
      <c r="L188" s="23"/>
      <c r="M188" s="24"/>
    </row>
    <row r="189" spans="1:53" s="25" customFormat="1" ht="15.95" customHeight="1" x14ac:dyDescent="0.25">
      <c r="A189" s="67"/>
      <c r="B189" s="67"/>
      <c r="C189" s="69"/>
      <c r="D189" s="34" t="s">
        <v>14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4">
        <f t="shared" si="122"/>
        <v>0</v>
      </c>
      <c r="K189" s="22"/>
      <c r="L189" s="23"/>
      <c r="M189" s="24"/>
    </row>
    <row r="190" spans="1:53" s="25" customFormat="1" ht="15.75" x14ac:dyDescent="0.25">
      <c r="A190" s="67"/>
      <c r="B190" s="67"/>
      <c r="C190" s="69"/>
      <c r="D190" s="34" t="s">
        <v>15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4">
        <f t="shared" si="122"/>
        <v>0</v>
      </c>
      <c r="K190" s="22"/>
      <c r="L190" s="23"/>
      <c r="M190" s="24"/>
    </row>
    <row r="191" spans="1:53" s="26" customFormat="1" ht="15.95" customHeight="1" x14ac:dyDescent="0.25">
      <c r="A191" s="67"/>
      <c r="B191" s="67"/>
      <c r="C191" s="69" t="s">
        <v>31</v>
      </c>
      <c r="D191" s="34" t="s">
        <v>20</v>
      </c>
      <c r="E191" s="13">
        <f>SUM(E192:E195)</f>
        <v>2106.5</v>
      </c>
      <c r="F191" s="13">
        <f t="shared" ref="F191" si="166">SUM(F192:F195)</f>
        <v>1090</v>
      </c>
      <c r="G191" s="13">
        <f t="shared" ref="G191" si="167">SUM(G192:G195)</f>
        <v>1000</v>
      </c>
      <c r="H191" s="13">
        <f t="shared" ref="H191" si="168">SUM(H192:H195)</f>
        <v>1000</v>
      </c>
      <c r="I191" s="13">
        <f t="shared" ref="I191" si="169">SUM(I192:I195)</f>
        <v>0</v>
      </c>
      <c r="J191" s="14">
        <f t="shared" si="122"/>
        <v>5196.5</v>
      </c>
      <c r="K191" s="22"/>
      <c r="L191" s="23"/>
      <c r="M191" s="24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</row>
    <row r="192" spans="1:53" s="25" customFormat="1" ht="15.95" customHeight="1" x14ac:dyDescent="0.25">
      <c r="A192" s="67"/>
      <c r="B192" s="67"/>
      <c r="C192" s="69"/>
      <c r="D192" s="34" t="s">
        <v>12</v>
      </c>
      <c r="E192" s="13">
        <f>E182+E187+E177</f>
        <v>2106.5</v>
      </c>
      <c r="F192" s="13">
        <f t="shared" ref="F192:I192" si="170">F182+F187+F177</f>
        <v>1090</v>
      </c>
      <c r="G192" s="13">
        <f t="shared" si="170"/>
        <v>1000</v>
      </c>
      <c r="H192" s="13">
        <f t="shared" si="170"/>
        <v>1000</v>
      </c>
      <c r="I192" s="13">
        <f t="shared" si="170"/>
        <v>0</v>
      </c>
      <c r="J192" s="14">
        <f t="shared" si="122"/>
        <v>5196.5</v>
      </c>
      <c r="K192" s="22"/>
      <c r="L192" s="23"/>
      <c r="M192" s="24"/>
    </row>
    <row r="193" spans="1:14" s="25" customFormat="1" ht="15.75" x14ac:dyDescent="0.25">
      <c r="A193" s="67"/>
      <c r="B193" s="67"/>
      <c r="C193" s="69"/>
      <c r="D193" s="34" t="s">
        <v>13</v>
      </c>
      <c r="E193" s="13">
        <f t="shared" ref="E193:I195" si="171">E183+E188+E178</f>
        <v>0</v>
      </c>
      <c r="F193" s="13">
        <f t="shared" si="171"/>
        <v>0</v>
      </c>
      <c r="G193" s="13">
        <f t="shared" si="171"/>
        <v>0</v>
      </c>
      <c r="H193" s="13">
        <f t="shared" si="171"/>
        <v>0</v>
      </c>
      <c r="I193" s="13">
        <f t="shared" si="171"/>
        <v>0</v>
      </c>
      <c r="J193" s="14">
        <f t="shared" si="122"/>
        <v>0</v>
      </c>
      <c r="K193" s="22"/>
      <c r="L193" s="23"/>
      <c r="M193" s="24"/>
    </row>
    <row r="194" spans="1:14" s="25" customFormat="1" ht="15.75" x14ac:dyDescent="0.25">
      <c r="A194" s="67"/>
      <c r="B194" s="67"/>
      <c r="C194" s="69"/>
      <c r="D194" s="34" t="s">
        <v>14</v>
      </c>
      <c r="E194" s="13">
        <f t="shared" si="171"/>
        <v>0</v>
      </c>
      <c r="F194" s="13">
        <f t="shared" si="171"/>
        <v>0</v>
      </c>
      <c r="G194" s="13">
        <f t="shared" si="171"/>
        <v>0</v>
      </c>
      <c r="H194" s="13">
        <f t="shared" si="171"/>
        <v>0</v>
      </c>
      <c r="I194" s="13">
        <f t="shared" si="171"/>
        <v>0</v>
      </c>
      <c r="J194" s="14">
        <f t="shared" si="122"/>
        <v>0</v>
      </c>
      <c r="K194" s="22"/>
      <c r="L194" s="23"/>
      <c r="M194" s="24"/>
    </row>
    <row r="195" spans="1:14" s="25" customFormat="1" ht="15.75" x14ac:dyDescent="0.25">
      <c r="A195" s="68"/>
      <c r="B195" s="68"/>
      <c r="C195" s="69"/>
      <c r="D195" s="34" t="s">
        <v>15</v>
      </c>
      <c r="E195" s="13">
        <f t="shared" si="171"/>
        <v>0</v>
      </c>
      <c r="F195" s="13">
        <f t="shared" si="171"/>
        <v>0</v>
      </c>
      <c r="G195" s="13">
        <f t="shared" si="171"/>
        <v>0</v>
      </c>
      <c r="H195" s="13">
        <f t="shared" si="171"/>
        <v>0</v>
      </c>
      <c r="I195" s="13">
        <f t="shared" si="171"/>
        <v>0</v>
      </c>
      <c r="J195" s="14">
        <f t="shared" si="122"/>
        <v>0</v>
      </c>
      <c r="K195" s="22"/>
      <c r="L195" s="23"/>
      <c r="M195" s="24"/>
    </row>
    <row r="196" spans="1:14" s="25" customFormat="1" ht="15.75" x14ac:dyDescent="0.25">
      <c r="A196" s="66" t="s">
        <v>54</v>
      </c>
      <c r="B196" s="66" t="s">
        <v>55</v>
      </c>
      <c r="C196" s="69" t="s">
        <v>56</v>
      </c>
      <c r="D196" s="34" t="s">
        <v>20</v>
      </c>
      <c r="E196" s="13">
        <f>SUM(E197:E200)</f>
        <v>9468.7000000000007</v>
      </c>
      <c r="F196" s="13">
        <f t="shared" ref="F196" si="172">SUM(F197:F200)</f>
        <v>10858.9</v>
      </c>
      <c r="G196" s="13">
        <f t="shared" ref="G196" si="173">SUM(G197:G200)</f>
        <v>2700</v>
      </c>
      <c r="H196" s="13">
        <f t="shared" ref="H196" si="174">SUM(H197:H200)</f>
        <v>2700</v>
      </c>
      <c r="I196" s="13">
        <f t="shared" ref="I196" si="175">SUM(I197:I200)</f>
        <v>0</v>
      </c>
      <c r="J196" s="14">
        <f t="shared" si="122"/>
        <v>25727.599999999999</v>
      </c>
      <c r="K196" s="22"/>
      <c r="L196" s="35"/>
    </row>
    <row r="197" spans="1:14" s="25" customFormat="1" ht="15.75" x14ac:dyDescent="0.25">
      <c r="A197" s="67"/>
      <c r="B197" s="67"/>
      <c r="C197" s="69"/>
      <c r="D197" s="34" t="s">
        <v>12</v>
      </c>
      <c r="E197" s="16">
        <v>2840.6</v>
      </c>
      <c r="F197" s="49">
        <v>3257.7</v>
      </c>
      <c r="G197" s="49">
        <v>2700</v>
      </c>
      <c r="H197" s="49">
        <v>2700</v>
      </c>
      <c r="I197" s="16">
        <v>0</v>
      </c>
      <c r="J197" s="14">
        <f t="shared" si="122"/>
        <v>11498.3</v>
      </c>
      <c r="K197" s="22"/>
      <c r="L197" s="35"/>
    </row>
    <row r="198" spans="1:14" s="25" customFormat="1" ht="15.75" x14ac:dyDescent="0.25">
      <c r="A198" s="67"/>
      <c r="B198" s="67"/>
      <c r="C198" s="69"/>
      <c r="D198" s="34" t="s">
        <v>13</v>
      </c>
      <c r="E198" s="16">
        <v>0</v>
      </c>
      <c r="F198" s="49">
        <v>0</v>
      </c>
      <c r="G198" s="49">
        <v>0</v>
      </c>
      <c r="H198" s="49">
        <v>0</v>
      </c>
      <c r="I198" s="16">
        <v>0</v>
      </c>
      <c r="J198" s="14">
        <f t="shared" si="122"/>
        <v>0</v>
      </c>
      <c r="K198" s="22"/>
      <c r="L198" s="35"/>
      <c r="N198" s="21"/>
    </row>
    <row r="199" spans="1:14" s="25" customFormat="1" ht="15.75" x14ac:dyDescent="0.25">
      <c r="A199" s="67"/>
      <c r="B199" s="67"/>
      <c r="C199" s="69"/>
      <c r="D199" s="34" t="s">
        <v>14</v>
      </c>
      <c r="E199" s="16">
        <v>6628.1</v>
      </c>
      <c r="F199" s="49">
        <v>7601.2</v>
      </c>
      <c r="G199" s="49">
        <v>0</v>
      </c>
      <c r="H199" s="49">
        <v>0</v>
      </c>
      <c r="I199" s="16">
        <v>0</v>
      </c>
      <c r="J199" s="14">
        <f t="shared" ref="J199:J255" si="176">SUM(E199:I199)</f>
        <v>14229.3</v>
      </c>
      <c r="K199" s="22"/>
      <c r="L199" s="35"/>
      <c r="N199" s="21"/>
    </row>
    <row r="200" spans="1:14" s="25" customFormat="1" ht="15.75" x14ac:dyDescent="0.25">
      <c r="A200" s="67"/>
      <c r="B200" s="67"/>
      <c r="C200" s="69"/>
      <c r="D200" s="34" t="s">
        <v>15</v>
      </c>
      <c r="E200" s="16">
        <v>0</v>
      </c>
      <c r="F200" s="49">
        <v>0</v>
      </c>
      <c r="G200" s="49">
        <v>0</v>
      </c>
      <c r="H200" s="49">
        <v>0</v>
      </c>
      <c r="I200" s="16">
        <v>0</v>
      </c>
      <c r="J200" s="14">
        <f t="shared" si="176"/>
        <v>0</v>
      </c>
      <c r="K200" s="22"/>
      <c r="L200" s="35"/>
      <c r="N200" s="21"/>
    </row>
    <row r="201" spans="1:14" s="25" customFormat="1" ht="15.75" x14ac:dyDescent="0.25">
      <c r="A201" s="67"/>
      <c r="B201" s="67"/>
      <c r="C201" s="69" t="s">
        <v>10</v>
      </c>
      <c r="D201" s="34" t="s">
        <v>20</v>
      </c>
      <c r="E201" s="13">
        <f>SUM(E202:E205)</f>
        <v>14801</v>
      </c>
      <c r="F201" s="13">
        <f t="shared" ref="F201" si="177">SUM(F202:F205)</f>
        <v>0</v>
      </c>
      <c r="G201" s="13">
        <f t="shared" ref="G201" si="178">SUM(G202:G205)</f>
        <v>0</v>
      </c>
      <c r="H201" s="13">
        <f t="shared" ref="H201" si="179">SUM(H202:H205)</f>
        <v>0</v>
      </c>
      <c r="I201" s="13">
        <f t="shared" ref="I201" si="180">SUM(I202:I205)</f>
        <v>0</v>
      </c>
      <c r="J201" s="14">
        <f t="shared" si="176"/>
        <v>14801</v>
      </c>
      <c r="K201" s="22"/>
      <c r="L201" s="35"/>
      <c r="N201" s="36"/>
    </row>
    <row r="202" spans="1:14" s="25" customFormat="1" ht="15.75" x14ac:dyDescent="0.25">
      <c r="A202" s="67"/>
      <c r="B202" s="67"/>
      <c r="C202" s="69"/>
      <c r="D202" s="34" t="s">
        <v>12</v>
      </c>
      <c r="E202" s="16">
        <v>4447.3</v>
      </c>
      <c r="F202" s="16">
        <v>0</v>
      </c>
      <c r="G202" s="16">
        <v>0</v>
      </c>
      <c r="H202" s="16">
        <v>0</v>
      </c>
      <c r="I202" s="16">
        <v>0</v>
      </c>
      <c r="J202" s="14">
        <f t="shared" si="176"/>
        <v>4447.3</v>
      </c>
      <c r="K202" s="22"/>
      <c r="L202" s="35"/>
      <c r="N202" s="21"/>
    </row>
    <row r="203" spans="1:14" s="25" customFormat="1" ht="15.75" x14ac:dyDescent="0.25">
      <c r="A203" s="67"/>
      <c r="B203" s="67"/>
      <c r="C203" s="69"/>
      <c r="D203" s="34" t="s">
        <v>13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4">
        <f t="shared" si="176"/>
        <v>0</v>
      </c>
      <c r="K203" s="22"/>
      <c r="L203" s="35"/>
      <c r="N203" s="21"/>
    </row>
    <row r="204" spans="1:14" s="25" customFormat="1" ht="15.75" x14ac:dyDescent="0.25">
      <c r="A204" s="67"/>
      <c r="B204" s="67"/>
      <c r="C204" s="69"/>
      <c r="D204" s="34" t="s">
        <v>14</v>
      </c>
      <c r="E204" s="16">
        <v>10353.700000000001</v>
      </c>
      <c r="F204" s="16">
        <v>0</v>
      </c>
      <c r="G204" s="16">
        <v>0</v>
      </c>
      <c r="H204" s="16">
        <v>0</v>
      </c>
      <c r="I204" s="16">
        <v>0</v>
      </c>
      <c r="J204" s="14">
        <f t="shared" si="176"/>
        <v>10353.700000000001</v>
      </c>
      <c r="K204" s="22"/>
      <c r="L204" s="35"/>
      <c r="N204" s="21"/>
    </row>
    <row r="205" spans="1:14" s="25" customFormat="1" ht="15.75" x14ac:dyDescent="0.25">
      <c r="A205" s="67"/>
      <c r="B205" s="67"/>
      <c r="C205" s="69"/>
      <c r="D205" s="34" t="s">
        <v>15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4">
        <f t="shared" si="176"/>
        <v>0</v>
      </c>
      <c r="K205" s="22"/>
      <c r="L205" s="37"/>
      <c r="N205" s="38"/>
    </row>
    <row r="206" spans="1:14" s="25" customFormat="1" ht="15.75" x14ac:dyDescent="0.25">
      <c r="A206" s="67"/>
      <c r="B206" s="67"/>
      <c r="C206" s="69" t="s">
        <v>57</v>
      </c>
      <c r="D206" s="34" t="s">
        <v>20</v>
      </c>
      <c r="E206" s="13">
        <f>SUM(E207:E210)</f>
        <v>3208.6</v>
      </c>
      <c r="F206" s="13">
        <f t="shared" ref="F206" si="181">SUM(F207:F210)</f>
        <v>0</v>
      </c>
      <c r="G206" s="13">
        <f t="shared" ref="G206" si="182">SUM(G207:G210)</f>
        <v>0</v>
      </c>
      <c r="H206" s="13">
        <f t="shared" ref="H206" si="183">SUM(H207:H210)</f>
        <v>0</v>
      </c>
      <c r="I206" s="13">
        <f t="shared" ref="I206" si="184">SUM(I207:I210)</f>
        <v>0</v>
      </c>
      <c r="J206" s="14">
        <f t="shared" si="176"/>
        <v>3208.6</v>
      </c>
      <c r="K206" s="22"/>
      <c r="L206" s="35"/>
      <c r="N206" s="21"/>
    </row>
    <row r="207" spans="1:14" s="25" customFormat="1" ht="15.75" x14ac:dyDescent="0.25">
      <c r="A207" s="67"/>
      <c r="B207" s="67"/>
      <c r="C207" s="69"/>
      <c r="D207" s="34" t="s">
        <v>12</v>
      </c>
      <c r="E207" s="16">
        <v>962.6</v>
      </c>
      <c r="F207" s="16">
        <v>0</v>
      </c>
      <c r="G207" s="16">
        <v>0</v>
      </c>
      <c r="H207" s="16">
        <v>0</v>
      </c>
      <c r="I207" s="16">
        <v>0</v>
      </c>
      <c r="J207" s="14">
        <f t="shared" si="176"/>
        <v>962.6</v>
      </c>
      <c r="K207" s="22"/>
      <c r="L207" s="35"/>
      <c r="N207" s="24"/>
    </row>
    <row r="208" spans="1:14" s="25" customFormat="1" ht="15.75" x14ac:dyDescent="0.25">
      <c r="A208" s="67"/>
      <c r="B208" s="67"/>
      <c r="C208" s="69"/>
      <c r="D208" s="34" t="s">
        <v>13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4">
        <f t="shared" si="176"/>
        <v>0</v>
      </c>
      <c r="K208" s="22"/>
      <c r="L208" s="35"/>
      <c r="N208" s="24"/>
    </row>
    <row r="209" spans="1:12" s="25" customFormat="1" ht="15.75" x14ac:dyDescent="0.25">
      <c r="A209" s="67"/>
      <c r="B209" s="67"/>
      <c r="C209" s="69"/>
      <c r="D209" s="34" t="s">
        <v>14</v>
      </c>
      <c r="E209" s="16">
        <v>2246</v>
      </c>
      <c r="F209" s="16">
        <v>0</v>
      </c>
      <c r="G209" s="16">
        <v>0</v>
      </c>
      <c r="H209" s="16">
        <v>0</v>
      </c>
      <c r="I209" s="16">
        <v>0</v>
      </c>
      <c r="J209" s="14">
        <f t="shared" si="176"/>
        <v>2246</v>
      </c>
      <c r="K209" s="22"/>
      <c r="L209" s="35"/>
    </row>
    <row r="210" spans="1:12" s="25" customFormat="1" ht="15.75" x14ac:dyDescent="0.25">
      <c r="A210" s="67"/>
      <c r="B210" s="67"/>
      <c r="C210" s="69"/>
      <c r="D210" s="34" t="s">
        <v>15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4">
        <f t="shared" si="176"/>
        <v>0</v>
      </c>
      <c r="K210" s="22"/>
      <c r="L210" s="35"/>
    </row>
    <row r="211" spans="1:12" s="33" customFormat="1" ht="15.75" x14ac:dyDescent="0.25">
      <c r="A211" s="67"/>
      <c r="B211" s="67"/>
      <c r="C211" s="70" t="s">
        <v>44</v>
      </c>
      <c r="D211" s="32" t="s">
        <v>20</v>
      </c>
      <c r="E211" s="13">
        <f>SUM(E212:E215)</f>
        <v>0</v>
      </c>
      <c r="F211" s="13">
        <f t="shared" ref="F211" si="185">SUM(F212:F215)</f>
        <v>3273</v>
      </c>
      <c r="G211" s="13">
        <f t="shared" ref="G211" si="186">SUM(G212:G215)</f>
        <v>0</v>
      </c>
      <c r="H211" s="13">
        <f t="shared" ref="H211" si="187">SUM(H212:H215)</f>
        <v>0</v>
      </c>
      <c r="I211" s="13">
        <f t="shared" ref="I211" si="188">SUM(I212:I215)</f>
        <v>0</v>
      </c>
      <c r="J211" s="14">
        <f t="shared" si="176"/>
        <v>3273</v>
      </c>
    </row>
    <row r="212" spans="1:12" s="33" customFormat="1" ht="15.75" x14ac:dyDescent="0.25">
      <c r="A212" s="67"/>
      <c r="B212" s="67"/>
      <c r="C212" s="70"/>
      <c r="D212" s="32" t="s">
        <v>12</v>
      </c>
      <c r="E212" s="16">
        <v>0</v>
      </c>
      <c r="F212" s="16">
        <v>981.9</v>
      </c>
      <c r="G212" s="16">
        <v>0</v>
      </c>
      <c r="H212" s="16">
        <v>0</v>
      </c>
      <c r="I212" s="16">
        <v>0</v>
      </c>
      <c r="J212" s="14">
        <f t="shared" si="176"/>
        <v>981.9</v>
      </c>
    </row>
    <row r="213" spans="1:12" s="33" customFormat="1" ht="15.75" x14ac:dyDescent="0.25">
      <c r="A213" s="67"/>
      <c r="B213" s="67"/>
      <c r="C213" s="70"/>
      <c r="D213" s="32" t="s">
        <v>13</v>
      </c>
      <c r="E213" s="16">
        <v>0</v>
      </c>
      <c r="F213" s="16">
        <v>0</v>
      </c>
      <c r="G213" s="16">
        <v>0</v>
      </c>
      <c r="H213" s="16">
        <v>0</v>
      </c>
      <c r="I213" s="16">
        <v>0</v>
      </c>
      <c r="J213" s="14">
        <f t="shared" si="176"/>
        <v>0</v>
      </c>
    </row>
    <row r="214" spans="1:12" s="33" customFormat="1" ht="15.75" x14ac:dyDescent="0.25">
      <c r="A214" s="67"/>
      <c r="B214" s="67"/>
      <c r="C214" s="70"/>
      <c r="D214" s="32" t="s">
        <v>14</v>
      </c>
      <c r="E214" s="16">
        <v>0</v>
      </c>
      <c r="F214" s="16">
        <v>2291.1</v>
      </c>
      <c r="G214" s="16">
        <v>0</v>
      </c>
      <c r="H214" s="16">
        <v>0</v>
      </c>
      <c r="I214" s="16">
        <v>0</v>
      </c>
      <c r="J214" s="14">
        <f t="shared" si="176"/>
        <v>2291.1</v>
      </c>
    </row>
    <row r="215" spans="1:12" s="33" customFormat="1" ht="15.75" x14ac:dyDescent="0.25">
      <c r="A215" s="67"/>
      <c r="B215" s="67"/>
      <c r="C215" s="70"/>
      <c r="D215" s="32" t="s">
        <v>15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4">
        <f t="shared" si="176"/>
        <v>0</v>
      </c>
    </row>
    <row r="216" spans="1:12" s="33" customFormat="1" ht="15.75" x14ac:dyDescent="0.25">
      <c r="A216" s="67"/>
      <c r="B216" s="67"/>
      <c r="C216" s="70" t="s">
        <v>45</v>
      </c>
      <c r="D216" s="32" t="s">
        <v>20</v>
      </c>
      <c r="E216" s="13">
        <f>SUM(E217:E220)</f>
        <v>0</v>
      </c>
      <c r="F216" s="13">
        <f t="shared" ref="F216" si="189">SUM(F217:F220)</f>
        <v>360</v>
      </c>
      <c r="G216" s="13">
        <f t="shared" ref="G216" si="190">SUM(G217:G220)</f>
        <v>0</v>
      </c>
      <c r="H216" s="13">
        <f t="shared" ref="H216" si="191">SUM(H217:H220)</f>
        <v>0</v>
      </c>
      <c r="I216" s="13">
        <f t="shared" ref="I216" si="192">SUM(I217:I220)</f>
        <v>0</v>
      </c>
      <c r="J216" s="14">
        <f t="shared" si="176"/>
        <v>360</v>
      </c>
    </row>
    <row r="217" spans="1:12" s="33" customFormat="1" ht="15.75" x14ac:dyDescent="0.25">
      <c r="A217" s="67"/>
      <c r="B217" s="67"/>
      <c r="C217" s="70"/>
      <c r="D217" s="32" t="s">
        <v>12</v>
      </c>
      <c r="E217" s="16">
        <v>0</v>
      </c>
      <c r="F217" s="16">
        <v>108</v>
      </c>
      <c r="G217" s="16">
        <v>0</v>
      </c>
      <c r="H217" s="16">
        <v>0</v>
      </c>
      <c r="I217" s="16">
        <v>0</v>
      </c>
      <c r="J217" s="14">
        <f t="shared" si="176"/>
        <v>108</v>
      </c>
    </row>
    <row r="218" spans="1:12" s="33" customFormat="1" ht="15.75" x14ac:dyDescent="0.25">
      <c r="A218" s="67"/>
      <c r="B218" s="67"/>
      <c r="C218" s="70"/>
      <c r="D218" s="32" t="s">
        <v>13</v>
      </c>
      <c r="E218" s="16">
        <v>0</v>
      </c>
      <c r="F218" s="16">
        <v>0</v>
      </c>
      <c r="G218" s="16">
        <v>0</v>
      </c>
      <c r="H218" s="16">
        <v>0</v>
      </c>
      <c r="I218" s="16">
        <v>0</v>
      </c>
      <c r="J218" s="14">
        <f t="shared" si="176"/>
        <v>0</v>
      </c>
    </row>
    <row r="219" spans="1:12" s="33" customFormat="1" ht="15.75" x14ac:dyDescent="0.25">
      <c r="A219" s="67"/>
      <c r="B219" s="67"/>
      <c r="C219" s="70"/>
      <c r="D219" s="32" t="s">
        <v>14</v>
      </c>
      <c r="E219" s="16">
        <v>0</v>
      </c>
      <c r="F219" s="16">
        <v>252</v>
      </c>
      <c r="G219" s="16">
        <v>0</v>
      </c>
      <c r="H219" s="16">
        <v>0</v>
      </c>
      <c r="I219" s="16">
        <v>0</v>
      </c>
      <c r="J219" s="14">
        <f t="shared" si="176"/>
        <v>252</v>
      </c>
    </row>
    <row r="220" spans="1:12" s="33" customFormat="1" ht="15.75" x14ac:dyDescent="0.25">
      <c r="A220" s="67"/>
      <c r="B220" s="67"/>
      <c r="C220" s="70"/>
      <c r="D220" s="32" t="s">
        <v>15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4">
        <f t="shared" si="176"/>
        <v>0</v>
      </c>
    </row>
    <row r="221" spans="1:12" s="33" customFormat="1" ht="15.75" x14ac:dyDescent="0.25">
      <c r="A221" s="67"/>
      <c r="B221" s="67"/>
      <c r="C221" s="70" t="s">
        <v>46</v>
      </c>
      <c r="D221" s="32" t="s">
        <v>20</v>
      </c>
      <c r="E221" s="13">
        <f>SUM(E222:E225)</f>
        <v>0</v>
      </c>
      <c r="F221" s="13">
        <f t="shared" ref="F221" si="193">SUM(F222:F225)</f>
        <v>360</v>
      </c>
      <c r="G221" s="13">
        <f t="shared" ref="G221" si="194">SUM(G222:G225)</f>
        <v>0</v>
      </c>
      <c r="H221" s="13">
        <f t="shared" ref="H221" si="195">SUM(H222:H225)</f>
        <v>0</v>
      </c>
      <c r="I221" s="13">
        <f t="shared" ref="I221" si="196">SUM(I222:I225)</f>
        <v>0</v>
      </c>
      <c r="J221" s="14">
        <f t="shared" si="176"/>
        <v>360</v>
      </c>
    </row>
    <row r="222" spans="1:12" s="33" customFormat="1" ht="15.75" x14ac:dyDescent="0.25">
      <c r="A222" s="67"/>
      <c r="B222" s="67"/>
      <c r="C222" s="70"/>
      <c r="D222" s="32" t="s">
        <v>12</v>
      </c>
      <c r="E222" s="16">
        <v>0</v>
      </c>
      <c r="F222" s="16">
        <v>108</v>
      </c>
      <c r="G222" s="16">
        <v>0</v>
      </c>
      <c r="H222" s="16">
        <v>0</v>
      </c>
      <c r="I222" s="16">
        <v>0</v>
      </c>
      <c r="J222" s="14">
        <f t="shared" si="176"/>
        <v>108</v>
      </c>
    </row>
    <row r="223" spans="1:12" s="33" customFormat="1" ht="15.75" x14ac:dyDescent="0.25">
      <c r="A223" s="67"/>
      <c r="B223" s="67"/>
      <c r="C223" s="70"/>
      <c r="D223" s="32" t="s">
        <v>13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4">
        <f t="shared" si="176"/>
        <v>0</v>
      </c>
    </row>
    <row r="224" spans="1:12" s="33" customFormat="1" ht="15.75" x14ac:dyDescent="0.25">
      <c r="A224" s="67"/>
      <c r="B224" s="67"/>
      <c r="C224" s="70"/>
      <c r="D224" s="32" t="s">
        <v>14</v>
      </c>
      <c r="E224" s="16">
        <v>0</v>
      </c>
      <c r="F224" s="16">
        <v>252</v>
      </c>
      <c r="G224" s="16">
        <v>0</v>
      </c>
      <c r="H224" s="16">
        <v>0</v>
      </c>
      <c r="I224" s="16">
        <v>0</v>
      </c>
      <c r="J224" s="14">
        <f t="shared" si="176"/>
        <v>252</v>
      </c>
    </row>
    <row r="225" spans="1:10" s="33" customFormat="1" ht="15.75" x14ac:dyDescent="0.25">
      <c r="A225" s="67"/>
      <c r="B225" s="67"/>
      <c r="C225" s="70"/>
      <c r="D225" s="32" t="s">
        <v>15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4">
        <f t="shared" si="176"/>
        <v>0</v>
      </c>
    </row>
    <row r="226" spans="1:10" s="33" customFormat="1" ht="15.75" x14ac:dyDescent="0.25">
      <c r="A226" s="67"/>
      <c r="B226" s="67"/>
      <c r="C226" s="70" t="s">
        <v>47</v>
      </c>
      <c r="D226" s="32" t="s">
        <v>20</v>
      </c>
      <c r="E226" s="13">
        <f>SUM(E227:E230)</f>
        <v>0</v>
      </c>
      <c r="F226" s="13">
        <f t="shared" ref="F226" si="197">SUM(F227:F230)</f>
        <v>358.1</v>
      </c>
      <c r="G226" s="13">
        <f t="shared" ref="G226" si="198">SUM(G227:G230)</f>
        <v>0</v>
      </c>
      <c r="H226" s="13">
        <f t="shared" ref="H226" si="199">SUM(H227:H230)</f>
        <v>0</v>
      </c>
      <c r="I226" s="13">
        <f t="shared" ref="I226" si="200">SUM(I227:I230)</f>
        <v>0</v>
      </c>
      <c r="J226" s="14">
        <f t="shared" si="176"/>
        <v>358.1</v>
      </c>
    </row>
    <row r="227" spans="1:10" s="33" customFormat="1" ht="15.75" x14ac:dyDescent="0.25">
      <c r="A227" s="67"/>
      <c r="B227" s="67"/>
      <c r="C227" s="70"/>
      <c r="D227" s="32" t="s">
        <v>12</v>
      </c>
      <c r="E227" s="16">
        <v>0</v>
      </c>
      <c r="F227" s="16">
        <v>107.4</v>
      </c>
      <c r="G227" s="16">
        <v>0</v>
      </c>
      <c r="H227" s="16">
        <v>0</v>
      </c>
      <c r="I227" s="16">
        <v>0</v>
      </c>
      <c r="J227" s="14">
        <f t="shared" si="176"/>
        <v>107.4</v>
      </c>
    </row>
    <row r="228" spans="1:10" s="33" customFormat="1" ht="15.75" x14ac:dyDescent="0.25">
      <c r="A228" s="67"/>
      <c r="B228" s="67"/>
      <c r="C228" s="70"/>
      <c r="D228" s="32" t="s">
        <v>13</v>
      </c>
      <c r="E228" s="16">
        <v>0</v>
      </c>
      <c r="F228" s="16">
        <v>0</v>
      </c>
      <c r="G228" s="16">
        <v>0</v>
      </c>
      <c r="H228" s="16">
        <v>0</v>
      </c>
      <c r="I228" s="16">
        <v>0</v>
      </c>
      <c r="J228" s="14">
        <f t="shared" si="176"/>
        <v>0</v>
      </c>
    </row>
    <row r="229" spans="1:10" s="33" customFormat="1" ht="15.75" x14ac:dyDescent="0.25">
      <c r="A229" s="67"/>
      <c r="B229" s="67"/>
      <c r="C229" s="70"/>
      <c r="D229" s="32" t="s">
        <v>14</v>
      </c>
      <c r="E229" s="16">
        <v>0</v>
      </c>
      <c r="F229" s="16">
        <v>250.7</v>
      </c>
      <c r="G229" s="16">
        <v>0</v>
      </c>
      <c r="H229" s="16">
        <v>0</v>
      </c>
      <c r="I229" s="16">
        <v>0</v>
      </c>
      <c r="J229" s="14">
        <f t="shared" si="176"/>
        <v>250.7</v>
      </c>
    </row>
    <row r="230" spans="1:10" s="33" customFormat="1" ht="15.75" x14ac:dyDescent="0.25">
      <c r="A230" s="67"/>
      <c r="B230" s="67"/>
      <c r="C230" s="70"/>
      <c r="D230" s="32" t="s">
        <v>15</v>
      </c>
      <c r="E230" s="16">
        <v>0</v>
      </c>
      <c r="F230" s="16">
        <v>0</v>
      </c>
      <c r="G230" s="16">
        <v>0</v>
      </c>
      <c r="H230" s="16">
        <v>0</v>
      </c>
      <c r="I230" s="16">
        <v>0</v>
      </c>
      <c r="J230" s="14">
        <f t="shared" si="176"/>
        <v>0</v>
      </c>
    </row>
    <row r="231" spans="1:10" s="33" customFormat="1" ht="15.75" x14ac:dyDescent="0.25">
      <c r="A231" s="67"/>
      <c r="B231" s="67"/>
      <c r="C231" s="70" t="s">
        <v>48</v>
      </c>
      <c r="D231" s="32" t="s">
        <v>20</v>
      </c>
      <c r="E231" s="13">
        <f>SUM(E232:E235)</f>
        <v>0</v>
      </c>
      <c r="F231" s="13">
        <f t="shared" ref="F231" si="201">SUM(F232:F235)</f>
        <v>3320</v>
      </c>
      <c r="G231" s="13">
        <f t="shared" ref="G231" si="202">SUM(G232:G235)</f>
        <v>0</v>
      </c>
      <c r="H231" s="13">
        <f t="shared" ref="H231" si="203">SUM(H232:H235)</f>
        <v>0</v>
      </c>
      <c r="I231" s="13">
        <f t="shared" ref="I231" si="204">SUM(I232:I235)</f>
        <v>0</v>
      </c>
      <c r="J231" s="14">
        <f t="shared" si="176"/>
        <v>3320</v>
      </c>
    </row>
    <row r="232" spans="1:10" s="33" customFormat="1" ht="15.75" x14ac:dyDescent="0.25">
      <c r="A232" s="67"/>
      <c r="B232" s="67"/>
      <c r="C232" s="70"/>
      <c r="D232" s="32" t="s">
        <v>12</v>
      </c>
      <c r="E232" s="16">
        <v>0</v>
      </c>
      <c r="F232" s="16">
        <v>996</v>
      </c>
      <c r="G232" s="16">
        <v>0</v>
      </c>
      <c r="H232" s="16">
        <v>0</v>
      </c>
      <c r="I232" s="16">
        <v>0</v>
      </c>
      <c r="J232" s="14">
        <f t="shared" si="176"/>
        <v>996</v>
      </c>
    </row>
    <row r="233" spans="1:10" s="33" customFormat="1" ht="15.75" x14ac:dyDescent="0.25">
      <c r="A233" s="67"/>
      <c r="B233" s="67"/>
      <c r="C233" s="70"/>
      <c r="D233" s="32" t="s">
        <v>13</v>
      </c>
      <c r="E233" s="16">
        <v>0</v>
      </c>
      <c r="F233" s="16">
        <v>0</v>
      </c>
      <c r="G233" s="16">
        <v>0</v>
      </c>
      <c r="H233" s="16">
        <v>0</v>
      </c>
      <c r="I233" s="16">
        <v>0</v>
      </c>
      <c r="J233" s="14">
        <f t="shared" si="176"/>
        <v>0</v>
      </c>
    </row>
    <row r="234" spans="1:10" s="33" customFormat="1" ht="15.75" x14ac:dyDescent="0.25">
      <c r="A234" s="67"/>
      <c r="B234" s="67"/>
      <c r="C234" s="70"/>
      <c r="D234" s="32" t="s">
        <v>14</v>
      </c>
      <c r="E234" s="16">
        <v>0</v>
      </c>
      <c r="F234" s="16">
        <v>2324</v>
      </c>
      <c r="G234" s="16">
        <v>0</v>
      </c>
      <c r="H234" s="16">
        <v>0</v>
      </c>
      <c r="I234" s="16">
        <v>0</v>
      </c>
      <c r="J234" s="14">
        <f t="shared" si="176"/>
        <v>2324</v>
      </c>
    </row>
    <row r="235" spans="1:10" s="33" customFormat="1" ht="15.75" x14ac:dyDescent="0.25">
      <c r="A235" s="67"/>
      <c r="B235" s="67"/>
      <c r="C235" s="70"/>
      <c r="D235" s="32" t="s">
        <v>15</v>
      </c>
      <c r="E235" s="16">
        <v>0</v>
      </c>
      <c r="F235" s="16">
        <v>0</v>
      </c>
      <c r="G235" s="16">
        <v>0</v>
      </c>
      <c r="H235" s="16">
        <v>0</v>
      </c>
      <c r="I235" s="16">
        <v>0</v>
      </c>
      <c r="J235" s="14">
        <f t="shared" si="176"/>
        <v>0</v>
      </c>
    </row>
    <row r="236" spans="1:10" s="33" customFormat="1" ht="15.75" x14ac:dyDescent="0.25">
      <c r="A236" s="67"/>
      <c r="B236" s="67"/>
      <c r="C236" s="70" t="s">
        <v>49</v>
      </c>
      <c r="D236" s="32" t="s">
        <v>20</v>
      </c>
      <c r="E236" s="13">
        <f>SUM(E237:E240)</f>
        <v>0</v>
      </c>
      <c r="F236" s="13">
        <f t="shared" ref="F236" si="205">SUM(F237:F240)</f>
        <v>550</v>
      </c>
      <c r="G236" s="13">
        <f t="shared" ref="G236" si="206">SUM(G237:G240)</f>
        <v>0</v>
      </c>
      <c r="H236" s="13">
        <f t="shared" ref="H236" si="207">SUM(H237:H240)</f>
        <v>0</v>
      </c>
      <c r="I236" s="13">
        <f t="shared" ref="I236" si="208">SUM(I237:I240)</f>
        <v>0</v>
      </c>
      <c r="J236" s="14">
        <f t="shared" si="176"/>
        <v>550</v>
      </c>
    </row>
    <row r="237" spans="1:10" s="33" customFormat="1" ht="15.75" x14ac:dyDescent="0.25">
      <c r="A237" s="67"/>
      <c r="B237" s="67"/>
      <c r="C237" s="70"/>
      <c r="D237" s="32" t="s">
        <v>12</v>
      </c>
      <c r="E237" s="16">
        <v>0</v>
      </c>
      <c r="F237" s="16">
        <v>165</v>
      </c>
      <c r="G237" s="16">
        <v>0</v>
      </c>
      <c r="H237" s="16">
        <v>0</v>
      </c>
      <c r="I237" s="16">
        <v>0</v>
      </c>
      <c r="J237" s="14">
        <f t="shared" si="176"/>
        <v>165</v>
      </c>
    </row>
    <row r="238" spans="1:10" s="33" customFormat="1" ht="15.75" x14ac:dyDescent="0.25">
      <c r="A238" s="67"/>
      <c r="B238" s="67"/>
      <c r="C238" s="70"/>
      <c r="D238" s="32" t="s">
        <v>13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4">
        <f t="shared" si="176"/>
        <v>0</v>
      </c>
    </row>
    <row r="239" spans="1:10" s="33" customFormat="1" ht="15.75" x14ac:dyDescent="0.25">
      <c r="A239" s="67"/>
      <c r="B239" s="67"/>
      <c r="C239" s="70"/>
      <c r="D239" s="32" t="s">
        <v>14</v>
      </c>
      <c r="E239" s="16">
        <v>0</v>
      </c>
      <c r="F239" s="16">
        <v>385</v>
      </c>
      <c r="G239" s="16">
        <v>0</v>
      </c>
      <c r="H239" s="16">
        <v>0</v>
      </c>
      <c r="I239" s="16">
        <v>0</v>
      </c>
      <c r="J239" s="14">
        <f t="shared" si="176"/>
        <v>385</v>
      </c>
    </row>
    <row r="240" spans="1:10" s="33" customFormat="1" ht="15.75" x14ac:dyDescent="0.25">
      <c r="A240" s="67"/>
      <c r="B240" s="67"/>
      <c r="C240" s="70"/>
      <c r="D240" s="32" t="s">
        <v>15</v>
      </c>
      <c r="E240" s="16">
        <v>0</v>
      </c>
      <c r="F240" s="16">
        <v>0</v>
      </c>
      <c r="G240" s="16">
        <v>0</v>
      </c>
      <c r="H240" s="16">
        <v>0</v>
      </c>
      <c r="I240" s="16">
        <v>0</v>
      </c>
      <c r="J240" s="14">
        <f t="shared" si="176"/>
        <v>0</v>
      </c>
    </row>
    <row r="241" spans="1:53" s="33" customFormat="1" ht="15.75" x14ac:dyDescent="0.25">
      <c r="A241" s="67"/>
      <c r="B241" s="67"/>
      <c r="C241" s="70" t="s">
        <v>50</v>
      </c>
      <c r="D241" s="32" t="s">
        <v>20</v>
      </c>
      <c r="E241" s="13">
        <f>SUM(E242:E245)</f>
        <v>0</v>
      </c>
      <c r="F241" s="13">
        <f t="shared" ref="F241" si="209">SUM(F242:F245)</f>
        <v>991.4</v>
      </c>
      <c r="G241" s="13">
        <f t="shared" ref="G241" si="210">SUM(G242:G245)</f>
        <v>0</v>
      </c>
      <c r="H241" s="13">
        <f t="shared" ref="H241" si="211">SUM(H242:H245)</f>
        <v>0</v>
      </c>
      <c r="I241" s="13">
        <f t="shared" ref="I241" si="212">SUM(I242:I245)</f>
        <v>0</v>
      </c>
      <c r="J241" s="14">
        <f t="shared" si="176"/>
        <v>991.4</v>
      </c>
    </row>
    <row r="242" spans="1:53" s="33" customFormat="1" ht="15.75" x14ac:dyDescent="0.25">
      <c r="A242" s="67"/>
      <c r="B242" s="67"/>
      <c r="C242" s="70"/>
      <c r="D242" s="32" t="s">
        <v>12</v>
      </c>
      <c r="E242" s="16">
        <v>0</v>
      </c>
      <c r="F242" s="16">
        <v>297.39999999999998</v>
      </c>
      <c r="G242" s="16">
        <v>0</v>
      </c>
      <c r="H242" s="16">
        <v>0</v>
      </c>
      <c r="I242" s="16">
        <v>0</v>
      </c>
      <c r="J242" s="14">
        <f t="shared" si="176"/>
        <v>297.39999999999998</v>
      </c>
    </row>
    <row r="243" spans="1:53" s="33" customFormat="1" ht="15.75" x14ac:dyDescent="0.25">
      <c r="A243" s="67"/>
      <c r="B243" s="67"/>
      <c r="C243" s="70"/>
      <c r="D243" s="32" t="s">
        <v>13</v>
      </c>
      <c r="E243" s="16">
        <v>0</v>
      </c>
      <c r="F243" s="16">
        <v>0</v>
      </c>
      <c r="G243" s="16">
        <v>0</v>
      </c>
      <c r="H243" s="16">
        <v>0</v>
      </c>
      <c r="I243" s="16">
        <v>0</v>
      </c>
      <c r="J243" s="14">
        <f t="shared" si="176"/>
        <v>0</v>
      </c>
    </row>
    <row r="244" spans="1:53" s="33" customFormat="1" ht="15.75" x14ac:dyDescent="0.25">
      <c r="A244" s="67"/>
      <c r="B244" s="67"/>
      <c r="C244" s="70"/>
      <c r="D244" s="32" t="s">
        <v>14</v>
      </c>
      <c r="E244" s="16">
        <v>0</v>
      </c>
      <c r="F244" s="16">
        <v>694</v>
      </c>
      <c r="G244" s="16">
        <v>0</v>
      </c>
      <c r="H244" s="16">
        <v>0</v>
      </c>
      <c r="I244" s="16">
        <v>0</v>
      </c>
      <c r="J244" s="14">
        <f t="shared" si="176"/>
        <v>694</v>
      </c>
    </row>
    <row r="245" spans="1:53" s="33" customFormat="1" ht="15.75" x14ac:dyDescent="0.25">
      <c r="A245" s="67"/>
      <c r="B245" s="67"/>
      <c r="C245" s="70"/>
      <c r="D245" s="32" t="s">
        <v>15</v>
      </c>
      <c r="E245" s="16">
        <v>0</v>
      </c>
      <c r="F245" s="16">
        <v>0</v>
      </c>
      <c r="G245" s="16">
        <v>0</v>
      </c>
      <c r="H245" s="16">
        <v>0</v>
      </c>
      <c r="I245" s="16">
        <v>0</v>
      </c>
      <c r="J245" s="14">
        <f t="shared" si="176"/>
        <v>0</v>
      </c>
    </row>
    <row r="246" spans="1:53" s="26" customFormat="1" ht="15.95" customHeight="1" x14ac:dyDescent="0.25">
      <c r="A246" s="67"/>
      <c r="B246" s="67"/>
      <c r="C246" s="69" t="s">
        <v>17</v>
      </c>
      <c r="D246" s="34" t="s">
        <v>20</v>
      </c>
      <c r="E246" s="13">
        <f>SUM(E247:E250)</f>
        <v>27478.300000000003</v>
      </c>
      <c r="F246" s="13">
        <f t="shared" ref="F246" si="213">SUM(F247:F250)</f>
        <v>20071.400000000001</v>
      </c>
      <c r="G246" s="13">
        <f t="shared" ref="G246" si="214">SUM(G247:G250)</f>
        <v>2700</v>
      </c>
      <c r="H246" s="13">
        <f t="shared" ref="H246" si="215">SUM(H247:H250)</f>
        <v>2700</v>
      </c>
      <c r="I246" s="13">
        <f t="shared" ref="I246" si="216">SUM(I247:I250)</f>
        <v>0</v>
      </c>
      <c r="J246" s="14">
        <f t="shared" si="176"/>
        <v>52949.700000000004</v>
      </c>
      <c r="K246" s="22"/>
      <c r="L246" s="3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  <c r="AK246" s="25"/>
      <c r="AL246" s="25"/>
      <c r="AM246" s="25"/>
      <c r="AN246" s="25"/>
      <c r="AO246" s="25"/>
      <c r="AP246" s="25"/>
      <c r="AQ246" s="25"/>
      <c r="AR246" s="25"/>
      <c r="AS246" s="25"/>
      <c r="AT246" s="25"/>
      <c r="AU246" s="25"/>
      <c r="AV246" s="25"/>
      <c r="AW246" s="25"/>
      <c r="AX246" s="25"/>
      <c r="AY246" s="25"/>
      <c r="AZ246" s="25"/>
      <c r="BA246" s="25"/>
    </row>
    <row r="247" spans="1:53" s="25" customFormat="1" ht="15.95" customHeight="1" x14ac:dyDescent="0.25">
      <c r="A247" s="67"/>
      <c r="B247" s="67"/>
      <c r="C247" s="69"/>
      <c r="D247" s="34" t="s">
        <v>12</v>
      </c>
      <c r="E247" s="13">
        <f>E197+E202+E207+E242+E237+E232+E227+E222+E217+E212</f>
        <v>8250.5</v>
      </c>
      <c r="F247" s="13">
        <f t="shared" ref="F247:I247" si="217">F197+F202+F207+F242+F237+F232+F227+F222+F217+F212</f>
        <v>6021.4</v>
      </c>
      <c r="G247" s="13">
        <f t="shared" si="217"/>
        <v>2700</v>
      </c>
      <c r="H247" s="13">
        <f t="shared" si="217"/>
        <v>2700</v>
      </c>
      <c r="I247" s="13">
        <f t="shared" si="217"/>
        <v>0</v>
      </c>
      <c r="J247" s="14">
        <f t="shared" si="176"/>
        <v>19671.900000000001</v>
      </c>
      <c r="K247" s="22"/>
      <c r="L247" s="35"/>
    </row>
    <row r="248" spans="1:53" s="25" customFormat="1" ht="15.95" customHeight="1" x14ac:dyDescent="0.25">
      <c r="A248" s="67"/>
      <c r="B248" s="67"/>
      <c r="C248" s="69"/>
      <c r="D248" s="34" t="s">
        <v>13</v>
      </c>
      <c r="E248" s="13">
        <f t="shared" ref="E248:I250" si="218">E198+E203+E208+E243+E238+E233+E228+E223+E218+E213</f>
        <v>0</v>
      </c>
      <c r="F248" s="13">
        <f t="shared" si="218"/>
        <v>0</v>
      </c>
      <c r="G248" s="13">
        <f t="shared" si="218"/>
        <v>0</v>
      </c>
      <c r="H248" s="13">
        <f t="shared" si="218"/>
        <v>0</v>
      </c>
      <c r="I248" s="13">
        <f t="shared" si="218"/>
        <v>0</v>
      </c>
      <c r="J248" s="14">
        <f t="shared" si="176"/>
        <v>0</v>
      </c>
      <c r="K248" s="22"/>
      <c r="L248" s="35"/>
    </row>
    <row r="249" spans="1:53" s="25" customFormat="1" ht="15.95" customHeight="1" x14ac:dyDescent="0.25">
      <c r="A249" s="67"/>
      <c r="B249" s="67"/>
      <c r="C249" s="69"/>
      <c r="D249" s="34" t="s">
        <v>14</v>
      </c>
      <c r="E249" s="13">
        <f t="shared" si="218"/>
        <v>19227.800000000003</v>
      </c>
      <c r="F249" s="13">
        <f t="shared" si="218"/>
        <v>14050.000000000002</v>
      </c>
      <c r="G249" s="13">
        <f t="shared" si="218"/>
        <v>0</v>
      </c>
      <c r="H249" s="13">
        <f t="shared" si="218"/>
        <v>0</v>
      </c>
      <c r="I249" s="13">
        <f t="shared" si="218"/>
        <v>0</v>
      </c>
      <c r="J249" s="14">
        <f t="shared" si="176"/>
        <v>33277.800000000003</v>
      </c>
      <c r="K249" s="22"/>
      <c r="L249" s="35"/>
    </row>
    <row r="250" spans="1:53" s="25" customFormat="1" ht="15.75" x14ac:dyDescent="0.25">
      <c r="A250" s="68"/>
      <c r="B250" s="68"/>
      <c r="C250" s="69"/>
      <c r="D250" s="34" t="s">
        <v>15</v>
      </c>
      <c r="E250" s="13">
        <f t="shared" si="218"/>
        <v>0</v>
      </c>
      <c r="F250" s="13">
        <f t="shared" si="218"/>
        <v>0</v>
      </c>
      <c r="G250" s="13">
        <f t="shared" si="218"/>
        <v>0</v>
      </c>
      <c r="H250" s="13">
        <f t="shared" si="218"/>
        <v>0</v>
      </c>
      <c r="I250" s="13">
        <f t="shared" si="218"/>
        <v>0</v>
      </c>
      <c r="J250" s="14">
        <f t="shared" si="176"/>
        <v>0</v>
      </c>
      <c r="K250" s="22"/>
      <c r="L250" s="35"/>
    </row>
    <row r="251" spans="1:53" s="26" customFormat="1" ht="15.95" customHeight="1" x14ac:dyDescent="0.25">
      <c r="A251" s="66" t="s">
        <v>58</v>
      </c>
      <c r="B251" s="66" t="s">
        <v>59</v>
      </c>
      <c r="C251" s="63" t="s">
        <v>16</v>
      </c>
      <c r="D251" s="34" t="s">
        <v>20</v>
      </c>
      <c r="E251" s="13">
        <f>SUM(E252:E255)</f>
        <v>1206.9000000000001</v>
      </c>
      <c r="F251" s="13">
        <f t="shared" ref="F251" si="219">SUM(F252:F255)</f>
        <v>0</v>
      </c>
      <c r="G251" s="13">
        <f t="shared" ref="G251" si="220">SUM(G252:G255)</f>
        <v>2000</v>
      </c>
      <c r="H251" s="13">
        <f t="shared" ref="H251" si="221">SUM(H252:H255)</f>
        <v>2000</v>
      </c>
      <c r="I251" s="13">
        <f t="shared" ref="I251" si="222">SUM(I252:I255)</f>
        <v>0</v>
      </c>
      <c r="J251" s="14">
        <f t="shared" si="176"/>
        <v>5206.8999999999996</v>
      </c>
      <c r="K251" s="22"/>
      <c r="L251" s="3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  <c r="AG251" s="25"/>
      <c r="AH251" s="25"/>
      <c r="AI251" s="25"/>
      <c r="AJ251" s="25"/>
      <c r="AK251" s="25"/>
      <c r="AL251" s="25"/>
      <c r="AM251" s="25"/>
      <c r="AN251" s="25"/>
      <c r="AO251" s="25"/>
      <c r="AP251" s="25"/>
      <c r="AQ251" s="25"/>
      <c r="AR251" s="25"/>
      <c r="AS251" s="25"/>
      <c r="AT251" s="25"/>
      <c r="AU251" s="25"/>
      <c r="AV251" s="25"/>
      <c r="AW251" s="25"/>
      <c r="AX251" s="25"/>
      <c r="AY251" s="25"/>
      <c r="AZ251" s="25"/>
      <c r="BA251" s="25"/>
    </row>
    <row r="252" spans="1:53" s="25" customFormat="1" ht="15.95" customHeight="1" x14ac:dyDescent="0.25">
      <c r="A252" s="67"/>
      <c r="B252" s="67"/>
      <c r="C252" s="65"/>
      <c r="D252" s="34" t="s">
        <v>12</v>
      </c>
      <c r="E252" s="16">
        <v>1206.9000000000001</v>
      </c>
      <c r="F252" s="16">
        <v>0</v>
      </c>
      <c r="G252" s="16">
        <v>2000</v>
      </c>
      <c r="H252" s="16">
        <v>2000</v>
      </c>
      <c r="I252" s="16">
        <v>0</v>
      </c>
      <c r="J252" s="14">
        <f t="shared" si="176"/>
        <v>5206.8999999999996</v>
      </c>
      <c r="K252" s="22"/>
      <c r="L252" s="35"/>
    </row>
    <row r="253" spans="1:53" s="25" customFormat="1" ht="15.95" customHeight="1" x14ac:dyDescent="0.25">
      <c r="A253" s="67"/>
      <c r="B253" s="67"/>
      <c r="C253" s="65"/>
      <c r="D253" s="34" t="s">
        <v>13</v>
      </c>
      <c r="E253" s="16">
        <v>0</v>
      </c>
      <c r="F253" s="16">
        <v>0</v>
      </c>
      <c r="G253" s="16">
        <v>0</v>
      </c>
      <c r="H253" s="16">
        <v>0</v>
      </c>
      <c r="I253" s="16">
        <v>0</v>
      </c>
      <c r="J253" s="14">
        <f t="shared" si="176"/>
        <v>0</v>
      </c>
      <c r="K253" s="22"/>
      <c r="L253" s="35"/>
    </row>
    <row r="254" spans="1:53" s="25" customFormat="1" ht="15.95" customHeight="1" x14ac:dyDescent="0.25">
      <c r="A254" s="67"/>
      <c r="B254" s="67"/>
      <c r="C254" s="65"/>
      <c r="D254" s="34" t="s">
        <v>14</v>
      </c>
      <c r="E254" s="16">
        <v>0</v>
      </c>
      <c r="F254" s="16">
        <v>0</v>
      </c>
      <c r="G254" s="16">
        <v>0</v>
      </c>
      <c r="H254" s="16">
        <v>0</v>
      </c>
      <c r="I254" s="16">
        <v>0</v>
      </c>
      <c r="J254" s="14">
        <f t="shared" si="176"/>
        <v>0</v>
      </c>
      <c r="K254" s="22"/>
      <c r="L254" s="35"/>
    </row>
    <row r="255" spans="1:53" s="25" customFormat="1" ht="15.95" customHeight="1" x14ac:dyDescent="0.25">
      <c r="A255" s="68"/>
      <c r="B255" s="68"/>
      <c r="C255" s="64"/>
      <c r="D255" s="34" t="s">
        <v>15</v>
      </c>
      <c r="E255" s="16">
        <v>0</v>
      </c>
      <c r="F255" s="16">
        <v>0</v>
      </c>
      <c r="G255" s="16">
        <v>0</v>
      </c>
      <c r="H255" s="16">
        <v>0</v>
      </c>
      <c r="I255" s="16">
        <v>0</v>
      </c>
      <c r="J255" s="14">
        <f t="shared" si="176"/>
        <v>0</v>
      </c>
      <c r="K255" s="22"/>
      <c r="L255" s="35"/>
    </row>
    <row r="256" spans="1:53" s="25" customFormat="1" ht="15.95" customHeight="1" x14ac:dyDescent="0.25">
      <c r="A256" s="75" t="s">
        <v>60</v>
      </c>
      <c r="B256" s="76"/>
      <c r="C256" s="81" t="s">
        <v>10</v>
      </c>
      <c r="D256" s="39" t="s">
        <v>11</v>
      </c>
      <c r="E256" s="40">
        <f>SUM(E257:E260)</f>
        <v>297867.2</v>
      </c>
      <c r="F256" s="40">
        <f t="shared" ref="F256" si="223">SUM(F257:F260)</f>
        <v>694000.79999999993</v>
      </c>
      <c r="G256" s="40">
        <f t="shared" ref="G256" si="224">SUM(G257:G260)</f>
        <v>120</v>
      </c>
      <c r="H256" s="40">
        <f t="shared" ref="H256" si="225">SUM(H257:H260)</f>
        <v>1520</v>
      </c>
      <c r="I256" s="40">
        <f t="shared" ref="I256" si="226">SUM(I257:I260)</f>
        <v>0</v>
      </c>
      <c r="J256" s="40">
        <f>SUM(E256:I256)</f>
        <v>993508</v>
      </c>
      <c r="K256" s="22"/>
      <c r="L256" s="35"/>
    </row>
    <row r="257" spans="1:12" s="25" customFormat="1" ht="15.75" x14ac:dyDescent="0.25">
      <c r="A257" s="77"/>
      <c r="B257" s="78"/>
      <c r="C257" s="82"/>
      <c r="D257" s="39" t="s">
        <v>12</v>
      </c>
      <c r="E257" s="40">
        <f>E7+E22+E82+E97+E102+E112+E202</f>
        <v>6469.8</v>
      </c>
      <c r="F257" s="40">
        <f>F7+F82+F112+F187</f>
        <v>493.8</v>
      </c>
      <c r="G257" s="40">
        <f t="shared" ref="E257:I260" si="227">G7+G22+G82+G97+G102+G112+G202</f>
        <v>120</v>
      </c>
      <c r="H257" s="40">
        <f t="shared" si="227"/>
        <v>120</v>
      </c>
      <c r="I257" s="40">
        <f t="shared" si="227"/>
        <v>0</v>
      </c>
      <c r="J257" s="40">
        <f t="shared" ref="J257:J320" si="228">SUM(E257:I257)</f>
        <v>7203.6</v>
      </c>
      <c r="K257" s="22"/>
      <c r="L257" s="35"/>
    </row>
    <row r="258" spans="1:12" s="25" customFormat="1" ht="15.75" x14ac:dyDescent="0.25">
      <c r="A258" s="77"/>
      <c r="B258" s="78"/>
      <c r="C258" s="82"/>
      <c r="D258" s="39" t="s">
        <v>13</v>
      </c>
      <c r="E258" s="40">
        <f t="shared" si="227"/>
        <v>0</v>
      </c>
      <c r="F258" s="53">
        <f>F8</f>
        <v>180.3</v>
      </c>
      <c r="G258" s="40">
        <f t="shared" si="227"/>
        <v>0</v>
      </c>
      <c r="H258" s="40">
        <f t="shared" si="227"/>
        <v>1400</v>
      </c>
      <c r="I258" s="40">
        <f t="shared" si="227"/>
        <v>0</v>
      </c>
      <c r="J258" s="40">
        <f t="shared" si="228"/>
        <v>1580.3</v>
      </c>
      <c r="K258" s="22"/>
      <c r="L258" s="35"/>
    </row>
    <row r="259" spans="1:12" s="25" customFormat="1" ht="15.75" x14ac:dyDescent="0.25">
      <c r="A259" s="77"/>
      <c r="B259" s="78"/>
      <c r="C259" s="82"/>
      <c r="D259" s="39" t="s">
        <v>14</v>
      </c>
      <c r="E259" s="40">
        <f t="shared" si="227"/>
        <v>291397.40000000002</v>
      </c>
      <c r="F259" s="40">
        <f>F9+F104</f>
        <v>693326.7</v>
      </c>
      <c r="G259" s="40">
        <f t="shared" si="227"/>
        <v>0</v>
      </c>
      <c r="H259" s="40">
        <f t="shared" si="227"/>
        <v>0</v>
      </c>
      <c r="I259" s="40">
        <f t="shared" si="227"/>
        <v>0</v>
      </c>
      <c r="J259" s="40">
        <f t="shared" si="228"/>
        <v>984724.1</v>
      </c>
      <c r="K259" s="22"/>
      <c r="L259" s="35"/>
    </row>
    <row r="260" spans="1:12" s="25" customFormat="1" ht="15.75" x14ac:dyDescent="0.25">
      <c r="A260" s="77"/>
      <c r="B260" s="78"/>
      <c r="C260" s="83"/>
      <c r="D260" s="39" t="s">
        <v>15</v>
      </c>
      <c r="E260" s="40">
        <f t="shared" si="227"/>
        <v>0</v>
      </c>
      <c r="F260" s="40">
        <f t="shared" si="227"/>
        <v>0</v>
      </c>
      <c r="G260" s="40">
        <f t="shared" si="227"/>
        <v>0</v>
      </c>
      <c r="H260" s="40">
        <f t="shared" si="227"/>
        <v>0</v>
      </c>
      <c r="I260" s="40">
        <f t="shared" si="227"/>
        <v>0</v>
      </c>
      <c r="J260" s="40">
        <f t="shared" si="228"/>
        <v>0</v>
      </c>
      <c r="K260" s="22"/>
      <c r="L260" s="35"/>
    </row>
    <row r="261" spans="1:12" s="25" customFormat="1" ht="15.75" x14ac:dyDescent="0.25">
      <c r="A261" s="77"/>
      <c r="B261" s="78"/>
      <c r="C261" s="81" t="s">
        <v>24</v>
      </c>
      <c r="D261" s="39" t="s">
        <v>11</v>
      </c>
      <c r="E261" s="40">
        <f>SUM(E262:E265)</f>
        <v>3426.8</v>
      </c>
      <c r="F261" s="40">
        <f t="shared" ref="F261" si="229">SUM(F262:F265)</f>
        <v>0</v>
      </c>
      <c r="G261" s="40">
        <f t="shared" ref="G261" si="230">SUM(G262:G265)</f>
        <v>0</v>
      </c>
      <c r="H261" s="40">
        <f t="shared" ref="H261" si="231">SUM(H262:H265)</f>
        <v>0</v>
      </c>
      <c r="I261" s="40">
        <f t="shared" ref="I261" si="232">SUM(I262:I265)</f>
        <v>0</v>
      </c>
      <c r="J261" s="40">
        <f t="shared" si="228"/>
        <v>3426.8</v>
      </c>
      <c r="K261" s="22"/>
      <c r="L261" s="35"/>
    </row>
    <row r="262" spans="1:12" s="25" customFormat="1" ht="15.75" x14ac:dyDescent="0.25">
      <c r="A262" s="77"/>
      <c r="B262" s="78"/>
      <c r="C262" s="82"/>
      <c r="D262" s="39" t="s">
        <v>12</v>
      </c>
      <c r="E262" s="40">
        <f t="shared" ref="E262:I265" si="233">E27</f>
        <v>0</v>
      </c>
      <c r="F262" s="40">
        <f t="shared" si="233"/>
        <v>0</v>
      </c>
      <c r="G262" s="40">
        <f t="shared" si="233"/>
        <v>0</v>
      </c>
      <c r="H262" s="40">
        <f t="shared" si="233"/>
        <v>0</v>
      </c>
      <c r="I262" s="40">
        <f t="shared" si="233"/>
        <v>0</v>
      </c>
      <c r="J262" s="40">
        <f t="shared" si="228"/>
        <v>0</v>
      </c>
      <c r="K262" s="22"/>
      <c r="L262" s="35"/>
    </row>
    <row r="263" spans="1:12" s="25" customFormat="1" ht="15.75" x14ac:dyDescent="0.25">
      <c r="A263" s="77"/>
      <c r="B263" s="78"/>
      <c r="C263" s="82"/>
      <c r="D263" s="39" t="s">
        <v>13</v>
      </c>
      <c r="E263" s="40">
        <f t="shared" si="233"/>
        <v>3426.8</v>
      </c>
      <c r="F263" s="40">
        <f t="shared" si="233"/>
        <v>0</v>
      </c>
      <c r="G263" s="40">
        <f t="shared" si="233"/>
        <v>0</v>
      </c>
      <c r="H263" s="40">
        <f t="shared" si="233"/>
        <v>0</v>
      </c>
      <c r="I263" s="40">
        <f t="shared" si="233"/>
        <v>0</v>
      </c>
      <c r="J263" s="40">
        <f t="shared" si="228"/>
        <v>3426.8</v>
      </c>
      <c r="K263" s="22"/>
      <c r="L263" s="35"/>
    </row>
    <row r="264" spans="1:12" s="25" customFormat="1" ht="15.75" x14ac:dyDescent="0.25">
      <c r="A264" s="77"/>
      <c r="B264" s="78"/>
      <c r="C264" s="82"/>
      <c r="D264" s="39" t="s">
        <v>14</v>
      </c>
      <c r="E264" s="40">
        <f t="shared" si="233"/>
        <v>0</v>
      </c>
      <c r="F264" s="40">
        <f t="shared" si="233"/>
        <v>0</v>
      </c>
      <c r="G264" s="40">
        <f t="shared" si="233"/>
        <v>0</v>
      </c>
      <c r="H264" s="40">
        <f t="shared" si="233"/>
        <v>0</v>
      </c>
      <c r="I264" s="40">
        <f t="shared" si="233"/>
        <v>0</v>
      </c>
      <c r="J264" s="40">
        <f t="shared" si="228"/>
        <v>0</v>
      </c>
      <c r="K264" s="22"/>
      <c r="L264" s="35"/>
    </row>
    <row r="265" spans="1:12" s="25" customFormat="1" ht="15.75" x14ac:dyDescent="0.25">
      <c r="A265" s="77"/>
      <c r="B265" s="78"/>
      <c r="C265" s="83"/>
      <c r="D265" s="39" t="s">
        <v>15</v>
      </c>
      <c r="E265" s="40">
        <f t="shared" si="233"/>
        <v>0</v>
      </c>
      <c r="F265" s="40">
        <f t="shared" si="233"/>
        <v>0</v>
      </c>
      <c r="G265" s="40">
        <f t="shared" si="233"/>
        <v>0</v>
      </c>
      <c r="H265" s="40">
        <f t="shared" si="233"/>
        <v>0</v>
      </c>
      <c r="I265" s="40">
        <f t="shared" si="233"/>
        <v>0</v>
      </c>
      <c r="J265" s="40">
        <f t="shared" si="228"/>
        <v>0</v>
      </c>
      <c r="K265" s="22"/>
      <c r="L265" s="35"/>
    </row>
    <row r="266" spans="1:12" s="25" customFormat="1" ht="15.75" x14ac:dyDescent="0.25">
      <c r="A266" s="77"/>
      <c r="B266" s="78"/>
      <c r="C266" s="74" t="s">
        <v>16</v>
      </c>
      <c r="D266" s="39" t="s">
        <v>11</v>
      </c>
      <c r="E266" s="40">
        <f>SUM(E267:E270)</f>
        <v>17409.3</v>
      </c>
      <c r="F266" s="40">
        <f t="shared" ref="F266" si="234">SUM(F267:F270)</f>
        <v>84300</v>
      </c>
      <c r="G266" s="40">
        <f t="shared" ref="G266" si="235">SUM(G267:G270)</f>
        <v>2000</v>
      </c>
      <c r="H266" s="40">
        <f t="shared" ref="H266" si="236">SUM(H267:H270)</f>
        <v>2000</v>
      </c>
      <c r="I266" s="40">
        <f t="shared" ref="I266" si="237">SUM(I267:I270)</f>
        <v>0</v>
      </c>
      <c r="J266" s="40">
        <f t="shared" si="228"/>
        <v>105709.3</v>
      </c>
      <c r="K266" s="22"/>
      <c r="L266" s="35"/>
    </row>
    <row r="267" spans="1:12" s="25" customFormat="1" ht="15.75" x14ac:dyDescent="0.25">
      <c r="A267" s="77"/>
      <c r="B267" s="78"/>
      <c r="C267" s="74"/>
      <c r="D267" s="39" t="s">
        <v>12</v>
      </c>
      <c r="E267" s="40">
        <f>E252+E127+E12+E87+E177</f>
        <v>17409.3</v>
      </c>
      <c r="F267" s="40">
        <f>F87</f>
        <v>84300</v>
      </c>
      <c r="G267" s="40">
        <f t="shared" ref="F267:I270" si="238">G252+G12+G87+G177</f>
        <v>2000</v>
      </c>
      <c r="H267" s="40">
        <f t="shared" si="238"/>
        <v>2000</v>
      </c>
      <c r="I267" s="40">
        <f t="shared" si="238"/>
        <v>0</v>
      </c>
      <c r="J267" s="40">
        <f t="shared" si="228"/>
        <v>105709.3</v>
      </c>
      <c r="K267" s="22"/>
      <c r="L267" s="35"/>
    </row>
    <row r="268" spans="1:12" s="25" customFormat="1" ht="15.75" x14ac:dyDescent="0.25">
      <c r="A268" s="77"/>
      <c r="B268" s="78"/>
      <c r="C268" s="74"/>
      <c r="D268" s="39" t="s">
        <v>13</v>
      </c>
      <c r="E268" s="40">
        <f>E253+E13+E88+E178</f>
        <v>0</v>
      </c>
      <c r="F268" s="40">
        <f t="shared" si="238"/>
        <v>0</v>
      </c>
      <c r="G268" s="40">
        <f t="shared" si="238"/>
        <v>0</v>
      </c>
      <c r="H268" s="40">
        <f t="shared" si="238"/>
        <v>0</v>
      </c>
      <c r="I268" s="40">
        <f t="shared" si="238"/>
        <v>0</v>
      </c>
      <c r="J268" s="40">
        <f t="shared" si="228"/>
        <v>0</v>
      </c>
      <c r="K268" s="22"/>
      <c r="L268" s="35"/>
    </row>
    <row r="269" spans="1:12" s="25" customFormat="1" ht="15.75" x14ac:dyDescent="0.25">
      <c r="A269" s="77"/>
      <c r="B269" s="78"/>
      <c r="C269" s="74"/>
      <c r="D269" s="39" t="s">
        <v>14</v>
      </c>
      <c r="E269" s="40">
        <f>E254+E14+E89+E179</f>
        <v>0</v>
      </c>
      <c r="F269" s="40">
        <f t="shared" si="238"/>
        <v>0</v>
      </c>
      <c r="G269" s="40">
        <f t="shared" si="238"/>
        <v>0</v>
      </c>
      <c r="H269" s="40">
        <f t="shared" si="238"/>
        <v>0</v>
      </c>
      <c r="I269" s="40">
        <f t="shared" si="238"/>
        <v>0</v>
      </c>
      <c r="J269" s="40">
        <f t="shared" si="228"/>
        <v>0</v>
      </c>
      <c r="K269" s="22"/>
      <c r="L269" s="35"/>
    </row>
    <row r="270" spans="1:12" s="25" customFormat="1" ht="15.75" x14ac:dyDescent="0.25">
      <c r="A270" s="77"/>
      <c r="B270" s="78"/>
      <c r="C270" s="74"/>
      <c r="D270" s="39" t="s">
        <v>15</v>
      </c>
      <c r="E270" s="40">
        <f>E255+E15+E90+E180</f>
        <v>0</v>
      </c>
      <c r="F270" s="40">
        <f t="shared" si="238"/>
        <v>0</v>
      </c>
      <c r="G270" s="40">
        <f t="shared" si="238"/>
        <v>0</v>
      </c>
      <c r="H270" s="40">
        <f t="shared" si="238"/>
        <v>0</v>
      </c>
      <c r="I270" s="40">
        <f t="shared" si="238"/>
        <v>0</v>
      </c>
      <c r="J270" s="40">
        <f t="shared" si="228"/>
        <v>0</v>
      </c>
      <c r="K270" s="22"/>
      <c r="L270" s="35"/>
    </row>
    <row r="271" spans="1:12" s="25" customFormat="1" ht="15.75" x14ac:dyDescent="0.25">
      <c r="A271" s="77"/>
      <c r="B271" s="78"/>
      <c r="C271" s="74" t="s">
        <v>38</v>
      </c>
      <c r="D271" s="39" t="s">
        <v>11</v>
      </c>
      <c r="E271" s="40">
        <f>SUM(E272:E275)</f>
        <v>715.9</v>
      </c>
      <c r="F271" s="40">
        <f t="shared" ref="F271" si="239">SUM(F272:F275)</f>
        <v>1023</v>
      </c>
      <c r="G271" s="40">
        <f t="shared" ref="G271" si="240">SUM(G272:G275)</f>
        <v>1023</v>
      </c>
      <c r="H271" s="40">
        <f t="shared" ref="H271" si="241">SUM(H272:H275)</f>
        <v>1023</v>
      </c>
      <c r="I271" s="40">
        <f t="shared" ref="I271" si="242">SUM(I272:I275)</f>
        <v>0</v>
      </c>
      <c r="J271" s="40">
        <f t="shared" si="228"/>
        <v>3784.9</v>
      </c>
      <c r="K271" s="22"/>
      <c r="L271" s="35"/>
    </row>
    <row r="272" spans="1:12" s="25" customFormat="1" ht="15.75" x14ac:dyDescent="0.25">
      <c r="A272" s="77"/>
      <c r="B272" s="78"/>
      <c r="C272" s="74"/>
      <c r="D272" s="39" t="s">
        <v>12</v>
      </c>
      <c r="E272" s="40">
        <f t="shared" ref="E272:I275" si="243">E107</f>
        <v>0</v>
      </c>
      <c r="F272" s="40">
        <f t="shared" si="243"/>
        <v>0</v>
      </c>
      <c r="G272" s="40">
        <f t="shared" si="243"/>
        <v>0</v>
      </c>
      <c r="H272" s="40">
        <f t="shared" si="243"/>
        <v>0</v>
      </c>
      <c r="I272" s="40">
        <f t="shared" si="243"/>
        <v>0</v>
      </c>
      <c r="J272" s="40">
        <f t="shared" si="228"/>
        <v>0</v>
      </c>
      <c r="K272" s="22"/>
      <c r="L272" s="35"/>
    </row>
    <row r="273" spans="1:53" s="25" customFormat="1" ht="15.75" x14ac:dyDescent="0.25">
      <c r="A273" s="77"/>
      <c r="B273" s="78"/>
      <c r="C273" s="74"/>
      <c r="D273" s="39" t="s">
        <v>13</v>
      </c>
      <c r="E273" s="40">
        <f t="shared" si="243"/>
        <v>0</v>
      </c>
      <c r="F273" s="40">
        <f t="shared" si="243"/>
        <v>0</v>
      </c>
      <c r="G273" s="40">
        <f t="shared" si="243"/>
        <v>0</v>
      </c>
      <c r="H273" s="40">
        <f t="shared" si="243"/>
        <v>0</v>
      </c>
      <c r="I273" s="40">
        <f t="shared" si="243"/>
        <v>0</v>
      </c>
      <c r="J273" s="40">
        <f t="shared" si="228"/>
        <v>0</v>
      </c>
      <c r="K273" s="22"/>
      <c r="L273" s="35"/>
    </row>
    <row r="274" spans="1:53" s="25" customFormat="1" ht="15.75" x14ac:dyDescent="0.25">
      <c r="A274" s="77"/>
      <c r="B274" s="78"/>
      <c r="C274" s="74"/>
      <c r="D274" s="39" t="s">
        <v>14</v>
      </c>
      <c r="E274" s="40">
        <f t="shared" si="243"/>
        <v>715.9</v>
      </c>
      <c r="F274" s="40">
        <f>F109</f>
        <v>1023</v>
      </c>
      <c r="G274" s="40">
        <f t="shared" si="243"/>
        <v>1023</v>
      </c>
      <c r="H274" s="40">
        <f t="shared" si="243"/>
        <v>1023</v>
      </c>
      <c r="I274" s="40">
        <f t="shared" si="243"/>
        <v>0</v>
      </c>
      <c r="J274" s="40">
        <f t="shared" si="228"/>
        <v>3784.9</v>
      </c>
      <c r="K274" s="22"/>
      <c r="L274" s="35"/>
    </row>
    <row r="275" spans="1:53" s="25" customFormat="1" ht="15.75" x14ac:dyDescent="0.25">
      <c r="A275" s="77"/>
      <c r="B275" s="78"/>
      <c r="C275" s="74"/>
      <c r="D275" s="39" t="s">
        <v>15</v>
      </c>
      <c r="E275" s="40">
        <f t="shared" si="243"/>
        <v>0</v>
      </c>
      <c r="F275" s="40">
        <f t="shared" si="243"/>
        <v>0</v>
      </c>
      <c r="G275" s="40">
        <f t="shared" si="243"/>
        <v>0</v>
      </c>
      <c r="H275" s="40">
        <f t="shared" si="243"/>
        <v>0</v>
      </c>
      <c r="I275" s="40">
        <f t="shared" si="243"/>
        <v>0</v>
      </c>
      <c r="J275" s="40">
        <f t="shared" si="228"/>
        <v>0</v>
      </c>
      <c r="K275" s="22"/>
      <c r="L275" s="35"/>
    </row>
    <row r="276" spans="1:53" s="4" customFormat="1" ht="15.75" x14ac:dyDescent="0.25">
      <c r="A276" s="77"/>
      <c r="B276" s="78"/>
      <c r="C276" s="81" t="s">
        <v>56</v>
      </c>
      <c r="D276" s="39" t="s">
        <v>11</v>
      </c>
      <c r="E276" s="40">
        <f>SUM(E277:E280)</f>
        <v>16841.300000000003</v>
      </c>
      <c r="F276" s="40">
        <f t="shared" ref="F276" si="244">SUM(F277:F280)</f>
        <v>18486.900000000001</v>
      </c>
      <c r="G276" s="40">
        <f t="shared" ref="G276" si="245">SUM(G277:G280)</f>
        <v>7370</v>
      </c>
      <c r="H276" s="40">
        <f t="shared" ref="H276" si="246">SUM(H277:H280)</f>
        <v>7370</v>
      </c>
      <c r="I276" s="40">
        <f t="shared" ref="I276" si="247">SUM(I277:I280)</f>
        <v>0</v>
      </c>
      <c r="J276" s="40">
        <f t="shared" si="228"/>
        <v>50068.200000000004</v>
      </c>
      <c r="K276" s="2"/>
      <c r="L276" s="3"/>
    </row>
    <row r="277" spans="1:53" s="4" customFormat="1" ht="15.75" x14ac:dyDescent="0.25">
      <c r="A277" s="77"/>
      <c r="B277" s="78"/>
      <c r="C277" s="82"/>
      <c r="D277" s="39" t="s">
        <v>12</v>
      </c>
      <c r="E277" s="40">
        <f t="shared" ref="E277:I280" si="248">E117+E182+E197</f>
        <v>10213.200000000001</v>
      </c>
      <c r="F277" s="40">
        <f>F117+F182+F197</f>
        <v>10885.7</v>
      </c>
      <c r="G277" s="40">
        <f t="shared" si="248"/>
        <v>7370</v>
      </c>
      <c r="H277" s="40">
        <f t="shared" si="248"/>
        <v>7370</v>
      </c>
      <c r="I277" s="40">
        <f t="shared" si="248"/>
        <v>0</v>
      </c>
      <c r="J277" s="40">
        <f t="shared" si="228"/>
        <v>35838.9</v>
      </c>
      <c r="K277" s="2"/>
      <c r="L277" s="3"/>
    </row>
    <row r="278" spans="1:53" s="4" customFormat="1" ht="15.75" x14ac:dyDescent="0.25">
      <c r="A278" s="77"/>
      <c r="B278" s="78"/>
      <c r="C278" s="82"/>
      <c r="D278" s="39" t="s">
        <v>13</v>
      </c>
      <c r="E278" s="40">
        <f t="shared" si="248"/>
        <v>0</v>
      </c>
      <c r="F278" s="40">
        <f t="shared" si="248"/>
        <v>0</v>
      </c>
      <c r="G278" s="40">
        <f t="shared" si="248"/>
        <v>0</v>
      </c>
      <c r="H278" s="40">
        <f t="shared" si="248"/>
        <v>0</v>
      </c>
      <c r="I278" s="40">
        <f t="shared" si="248"/>
        <v>0</v>
      </c>
      <c r="J278" s="40">
        <f t="shared" si="228"/>
        <v>0</v>
      </c>
      <c r="K278" s="2"/>
      <c r="L278" s="3"/>
    </row>
    <row r="279" spans="1:53" s="4" customFormat="1" ht="15.75" x14ac:dyDescent="0.25">
      <c r="A279" s="77"/>
      <c r="B279" s="78"/>
      <c r="C279" s="82"/>
      <c r="D279" s="39" t="s">
        <v>14</v>
      </c>
      <c r="E279" s="40">
        <f t="shared" si="248"/>
        <v>6628.1</v>
      </c>
      <c r="F279" s="40">
        <f>F199</f>
        <v>7601.2</v>
      </c>
      <c r="G279" s="40">
        <f t="shared" si="248"/>
        <v>0</v>
      </c>
      <c r="H279" s="40">
        <f t="shared" si="248"/>
        <v>0</v>
      </c>
      <c r="I279" s="40">
        <f t="shared" si="248"/>
        <v>0</v>
      </c>
      <c r="J279" s="40">
        <f t="shared" si="228"/>
        <v>14229.3</v>
      </c>
      <c r="K279" s="2"/>
      <c r="L279" s="3"/>
    </row>
    <row r="280" spans="1:53" s="4" customFormat="1" ht="15.75" x14ac:dyDescent="0.25">
      <c r="A280" s="77"/>
      <c r="B280" s="78"/>
      <c r="C280" s="83"/>
      <c r="D280" s="39" t="s">
        <v>15</v>
      </c>
      <c r="E280" s="40">
        <f t="shared" si="248"/>
        <v>0</v>
      </c>
      <c r="F280" s="40">
        <f t="shared" si="248"/>
        <v>0</v>
      </c>
      <c r="G280" s="40">
        <f t="shared" si="248"/>
        <v>0</v>
      </c>
      <c r="H280" s="40">
        <f t="shared" si="248"/>
        <v>0</v>
      </c>
      <c r="I280" s="40">
        <f t="shared" si="248"/>
        <v>0</v>
      </c>
      <c r="J280" s="40">
        <f t="shared" si="228"/>
        <v>0</v>
      </c>
      <c r="K280" s="2"/>
      <c r="L280" s="3"/>
    </row>
    <row r="281" spans="1:53" ht="15.75" x14ac:dyDescent="0.25">
      <c r="A281" s="77"/>
      <c r="B281" s="78"/>
      <c r="C281" s="81" t="s">
        <v>61</v>
      </c>
      <c r="D281" s="39" t="s">
        <v>11</v>
      </c>
      <c r="E281" s="40">
        <f>SUM(E282:E285)</f>
        <v>4318.3</v>
      </c>
      <c r="F281" s="40">
        <f t="shared" ref="F281" si="249">SUM(F282:F285)</f>
        <v>1260</v>
      </c>
      <c r="G281" s="40">
        <f t="shared" ref="G281" si="250">SUM(G282:G285)</f>
        <v>2718.9</v>
      </c>
      <c r="H281" s="40">
        <f t="shared" ref="H281" si="251">SUM(H282:H285)</f>
        <v>2649.3</v>
      </c>
      <c r="I281" s="40">
        <f t="shared" ref="I281" si="252">SUM(I282:I285)</f>
        <v>0</v>
      </c>
      <c r="J281" s="40">
        <f t="shared" si="228"/>
        <v>10946.5</v>
      </c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</row>
    <row r="282" spans="1:53" ht="15.75" x14ac:dyDescent="0.25">
      <c r="A282" s="77"/>
      <c r="B282" s="78"/>
      <c r="C282" s="82"/>
      <c r="D282" s="39" t="s">
        <v>12</v>
      </c>
      <c r="E282" s="40">
        <f t="shared" ref="E282:I285" si="253">E122+E207</f>
        <v>2072.3000000000002</v>
      </c>
      <c r="F282" s="40">
        <f>F122</f>
        <v>1260</v>
      </c>
      <c r="G282" s="40">
        <f t="shared" si="253"/>
        <v>2718.9</v>
      </c>
      <c r="H282" s="40">
        <f t="shared" si="253"/>
        <v>2649.3</v>
      </c>
      <c r="I282" s="40">
        <f t="shared" si="253"/>
        <v>0</v>
      </c>
      <c r="J282" s="40">
        <f t="shared" si="228"/>
        <v>8700.5</v>
      </c>
      <c r="L282" s="6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</row>
    <row r="283" spans="1:53" ht="15.75" x14ac:dyDescent="0.25">
      <c r="A283" s="77"/>
      <c r="B283" s="78"/>
      <c r="C283" s="82"/>
      <c r="D283" s="39" t="s">
        <v>13</v>
      </c>
      <c r="E283" s="40">
        <f t="shared" si="253"/>
        <v>0</v>
      </c>
      <c r="F283" s="40">
        <f t="shared" si="253"/>
        <v>0</v>
      </c>
      <c r="G283" s="40">
        <f t="shared" si="253"/>
        <v>0</v>
      </c>
      <c r="H283" s="40">
        <f t="shared" si="253"/>
        <v>0</v>
      </c>
      <c r="I283" s="40">
        <f t="shared" si="253"/>
        <v>0</v>
      </c>
      <c r="J283" s="40">
        <f t="shared" si="228"/>
        <v>0</v>
      </c>
      <c r="L283" s="6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</row>
    <row r="284" spans="1:53" ht="15.75" x14ac:dyDescent="0.25">
      <c r="A284" s="77"/>
      <c r="B284" s="78"/>
      <c r="C284" s="82"/>
      <c r="D284" s="39" t="s">
        <v>14</v>
      </c>
      <c r="E284" s="40">
        <f t="shared" si="253"/>
        <v>2246</v>
      </c>
      <c r="F284" s="40">
        <f t="shared" si="253"/>
        <v>0</v>
      </c>
      <c r="G284" s="40">
        <f t="shared" si="253"/>
        <v>0</v>
      </c>
      <c r="H284" s="40">
        <f t="shared" si="253"/>
        <v>0</v>
      </c>
      <c r="I284" s="40">
        <f t="shared" si="253"/>
        <v>0</v>
      </c>
      <c r="J284" s="40">
        <f t="shared" si="228"/>
        <v>2246</v>
      </c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</row>
    <row r="285" spans="1:53" ht="15.75" x14ac:dyDescent="0.25">
      <c r="A285" s="77"/>
      <c r="B285" s="78"/>
      <c r="C285" s="83"/>
      <c r="D285" s="39" t="s">
        <v>15</v>
      </c>
      <c r="E285" s="40">
        <f t="shared" si="253"/>
        <v>0</v>
      </c>
      <c r="F285" s="40">
        <f t="shared" si="253"/>
        <v>0</v>
      </c>
      <c r="G285" s="40">
        <f t="shared" si="253"/>
        <v>0</v>
      </c>
      <c r="H285" s="40">
        <f t="shared" si="253"/>
        <v>0</v>
      </c>
      <c r="I285" s="40">
        <f t="shared" si="253"/>
        <v>0</v>
      </c>
      <c r="J285" s="40">
        <f t="shared" si="228"/>
        <v>0</v>
      </c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</row>
    <row r="286" spans="1:53" ht="15.75" x14ac:dyDescent="0.25">
      <c r="A286" s="77"/>
      <c r="B286" s="78"/>
      <c r="C286" s="81" t="s">
        <v>43</v>
      </c>
      <c r="D286" s="39" t="s">
        <v>20</v>
      </c>
      <c r="E286" s="40">
        <f>SUM(E287:E290)</f>
        <v>980.6</v>
      </c>
      <c r="F286" s="40">
        <f t="shared" ref="F286" si="254">SUM(F287:F290)</f>
        <v>1372</v>
      </c>
      <c r="G286" s="40">
        <f t="shared" ref="G286" si="255">SUM(G287:G290)</f>
        <v>2320.1</v>
      </c>
      <c r="H286" s="40">
        <f t="shared" ref="H286" si="256">SUM(H287:H290)</f>
        <v>2320.1</v>
      </c>
      <c r="I286" s="40">
        <f t="shared" ref="I286" si="257">SUM(I287:I290)</f>
        <v>0</v>
      </c>
      <c r="J286" s="40">
        <f t="shared" si="228"/>
        <v>6992.7999999999993</v>
      </c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</row>
    <row r="287" spans="1:53" ht="15.75" x14ac:dyDescent="0.25">
      <c r="A287" s="77"/>
      <c r="B287" s="78"/>
      <c r="C287" s="82"/>
      <c r="D287" s="39" t="s">
        <v>12</v>
      </c>
      <c r="E287" s="40">
        <f t="shared" ref="E287:I290" si="258">E132+E187</f>
        <v>980.6</v>
      </c>
      <c r="F287" s="40">
        <f>F132</f>
        <v>1372</v>
      </c>
      <c r="G287" s="40">
        <f>G132</f>
        <v>2320.1</v>
      </c>
      <c r="H287" s="40">
        <f t="shared" si="258"/>
        <v>2320.1</v>
      </c>
      <c r="I287" s="40">
        <f t="shared" si="258"/>
        <v>0</v>
      </c>
      <c r="J287" s="40">
        <f t="shared" si="228"/>
        <v>6992.7999999999993</v>
      </c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</row>
    <row r="288" spans="1:53" ht="15.75" x14ac:dyDescent="0.25">
      <c r="A288" s="77"/>
      <c r="B288" s="78"/>
      <c r="C288" s="82"/>
      <c r="D288" s="39" t="s">
        <v>13</v>
      </c>
      <c r="E288" s="40">
        <f t="shared" si="258"/>
        <v>0</v>
      </c>
      <c r="F288" s="40">
        <f t="shared" si="258"/>
        <v>0</v>
      </c>
      <c r="G288" s="40">
        <f t="shared" si="258"/>
        <v>0</v>
      </c>
      <c r="H288" s="40">
        <f t="shared" si="258"/>
        <v>0</v>
      </c>
      <c r="I288" s="40">
        <f t="shared" si="258"/>
        <v>0</v>
      </c>
      <c r="J288" s="40">
        <f t="shared" si="228"/>
        <v>0</v>
      </c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</row>
    <row r="289" spans="1:53" ht="15.75" x14ac:dyDescent="0.25">
      <c r="A289" s="77"/>
      <c r="B289" s="78"/>
      <c r="C289" s="82"/>
      <c r="D289" s="39" t="s">
        <v>14</v>
      </c>
      <c r="E289" s="40">
        <f t="shared" si="258"/>
        <v>0</v>
      </c>
      <c r="F289" s="40">
        <f t="shared" si="258"/>
        <v>0</v>
      </c>
      <c r="G289" s="40">
        <f t="shared" si="258"/>
        <v>0</v>
      </c>
      <c r="H289" s="40">
        <f t="shared" si="258"/>
        <v>0</v>
      </c>
      <c r="I289" s="40">
        <f t="shared" si="258"/>
        <v>0</v>
      </c>
      <c r="J289" s="40">
        <f t="shared" si="228"/>
        <v>0</v>
      </c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</row>
    <row r="290" spans="1:53" ht="15.75" x14ac:dyDescent="0.25">
      <c r="A290" s="77"/>
      <c r="B290" s="78"/>
      <c r="C290" s="83"/>
      <c r="D290" s="39" t="s">
        <v>15</v>
      </c>
      <c r="E290" s="40">
        <f t="shared" si="258"/>
        <v>0</v>
      </c>
      <c r="F290" s="40">
        <f t="shared" si="258"/>
        <v>0</v>
      </c>
      <c r="G290" s="40">
        <f t="shared" si="258"/>
        <v>0</v>
      </c>
      <c r="H290" s="40">
        <f t="shared" si="258"/>
        <v>0</v>
      </c>
      <c r="I290" s="40">
        <f t="shared" si="258"/>
        <v>0</v>
      </c>
      <c r="J290" s="40">
        <f t="shared" si="228"/>
        <v>0</v>
      </c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</row>
    <row r="291" spans="1:53" s="33" customFormat="1" ht="15.75" x14ac:dyDescent="0.25">
      <c r="A291" s="77"/>
      <c r="B291" s="78"/>
      <c r="C291" s="73" t="s">
        <v>44</v>
      </c>
      <c r="D291" s="41" t="s">
        <v>20</v>
      </c>
      <c r="E291" s="40">
        <f>SUM(E292:E295)</f>
        <v>0</v>
      </c>
      <c r="F291" s="40">
        <f t="shared" ref="F291" si="259">SUM(F292:F295)</f>
        <v>3596</v>
      </c>
      <c r="G291" s="40">
        <f t="shared" ref="G291" si="260">SUM(G292:G295)</f>
        <v>273</v>
      </c>
      <c r="H291" s="40">
        <f t="shared" ref="H291" si="261">SUM(H292:H295)</f>
        <v>273</v>
      </c>
      <c r="I291" s="40">
        <f t="shared" ref="I291" si="262">SUM(I292:I295)</f>
        <v>0</v>
      </c>
      <c r="J291" s="40">
        <f t="shared" si="228"/>
        <v>4142</v>
      </c>
    </row>
    <row r="292" spans="1:53" s="33" customFormat="1" ht="15.75" x14ac:dyDescent="0.25">
      <c r="A292" s="77"/>
      <c r="B292" s="78"/>
      <c r="C292" s="73"/>
      <c r="D292" s="41" t="s">
        <v>12</v>
      </c>
      <c r="E292" s="40">
        <f t="shared" ref="E292:I295" si="263">E137+E212</f>
        <v>0</v>
      </c>
      <c r="F292" s="40">
        <f t="shared" si="263"/>
        <v>1304.9000000000001</v>
      </c>
      <c r="G292" s="40">
        <f t="shared" si="263"/>
        <v>273</v>
      </c>
      <c r="H292" s="40">
        <f t="shared" si="263"/>
        <v>273</v>
      </c>
      <c r="I292" s="40">
        <f t="shared" si="263"/>
        <v>0</v>
      </c>
      <c r="J292" s="40">
        <f t="shared" si="228"/>
        <v>1850.9</v>
      </c>
    </row>
    <row r="293" spans="1:53" s="33" customFormat="1" ht="15.75" x14ac:dyDescent="0.25">
      <c r="A293" s="77"/>
      <c r="B293" s="78"/>
      <c r="C293" s="73"/>
      <c r="D293" s="41" t="s">
        <v>13</v>
      </c>
      <c r="E293" s="40">
        <f t="shared" si="263"/>
        <v>0</v>
      </c>
      <c r="F293" s="40">
        <f t="shared" si="263"/>
        <v>0</v>
      </c>
      <c r="G293" s="40">
        <f t="shared" si="263"/>
        <v>0</v>
      </c>
      <c r="H293" s="40">
        <f t="shared" si="263"/>
        <v>0</v>
      </c>
      <c r="I293" s="40">
        <f t="shared" si="263"/>
        <v>0</v>
      </c>
      <c r="J293" s="40">
        <f t="shared" si="228"/>
        <v>0</v>
      </c>
    </row>
    <row r="294" spans="1:53" s="33" customFormat="1" ht="15.75" x14ac:dyDescent="0.25">
      <c r="A294" s="77"/>
      <c r="B294" s="78"/>
      <c r="C294" s="73"/>
      <c r="D294" s="41" t="s">
        <v>14</v>
      </c>
      <c r="E294" s="40">
        <f t="shared" si="263"/>
        <v>0</v>
      </c>
      <c r="F294" s="40">
        <f t="shared" si="263"/>
        <v>2291.1</v>
      </c>
      <c r="G294" s="40">
        <f t="shared" si="263"/>
        <v>0</v>
      </c>
      <c r="H294" s="40">
        <f t="shared" si="263"/>
        <v>0</v>
      </c>
      <c r="I294" s="40">
        <f t="shared" si="263"/>
        <v>0</v>
      </c>
      <c r="J294" s="40">
        <f t="shared" si="228"/>
        <v>2291.1</v>
      </c>
    </row>
    <row r="295" spans="1:53" s="33" customFormat="1" ht="15.75" x14ac:dyDescent="0.25">
      <c r="A295" s="77"/>
      <c r="B295" s="78"/>
      <c r="C295" s="73"/>
      <c r="D295" s="41" t="s">
        <v>15</v>
      </c>
      <c r="E295" s="40">
        <f t="shared" si="263"/>
        <v>0</v>
      </c>
      <c r="F295" s="40">
        <f t="shared" si="263"/>
        <v>0</v>
      </c>
      <c r="G295" s="40">
        <f t="shared" si="263"/>
        <v>0</v>
      </c>
      <c r="H295" s="40">
        <f t="shared" si="263"/>
        <v>0</v>
      </c>
      <c r="I295" s="40">
        <f t="shared" si="263"/>
        <v>0</v>
      </c>
      <c r="J295" s="40">
        <f t="shared" si="228"/>
        <v>0</v>
      </c>
    </row>
    <row r="296" spans="1:53" s="33" customFormat="1" ht="15.75" x14ac:dyDescent="0.25">
      <c r="A296" s="77"/>
      <c r="B296" s="78"/>
      <c r="C296" s="73" t="s">
        <v>45</v>
      </c>
      <c r="D296" s="41" t="s">
        <v>20</v>
      </c>
      <c r="E296" s="40">
        <f>SUM(E297:E300)</f>
        <v>0</v>
      </c>
      <c r="F296" s="40">
        <f t="shared" ref="F296" si="264">SUM(F297:F300)</f>
        <v>570</v>
      </c>
      <c r="G296" s="40">
        <f t="shared" ref="G296" si="265">SUM(G297:G300)</f>
        <v>80</v>
      </c>
      <c r="H296" s="40">
        <f t="shared" ref="H296" si="266">SUM(H297:H300)</f>
        <v>80</v>
      </c>
      <c r="I296" s="40">
        <f t="shared" ref="I296" si="267">SUM(I297:I300)</f>
        <v>0</v>
      </c>
      <c r="J296" s="40">
        <f t="shared" si="228"/>
        <v>730</v>
      </c>
    </row>
    <row r="297" spans="1:53" s="33" customFormat="1" ht="15.75" x14ac:dyDescent="0.25">
      <c r="A297" s="77"/>
      <c r="B297" s="78"/>
      <c r="C297" s="73"/>
      <c r="D297" s="41" t="s">
        <v>12</v>
      </c>
      <c r="E297" s="40">
        <f t="shared" ref="E297:I300" si="268">E142+E217</f>
        <v>0</v>
      </c>
      <c r="F297" s="40">
        <f t="shared" si="268"/>
        <v>318</v>
      </c>
      <c r="G297" s="40">
        <f t="shared" si="268"/>
        <v>80</v>
      </c>
      <c r="H297" s="40">
        <f t="shared" si="268"/>
        <v>80</v>
      </c>
      <c r="I297" s="40">
        <f t="shared" si="268"/>
        <v>0</v>
      </c>
      <c r="J297" s="40">
        <f t="shared" si="228"/>
        <v>478</v>
      </c>
    </row>
    <row r="298" spans="1:53" s="33" customFormat="1" ht="15.75" x14ac:dyDescent="0.25">
      <c r="A298" s="77"/>
      <c r="B298" s="78"/>
      <c r="C298" s="73"/>
      <c r="D298" s="41" t="s">
        <v>13</v>
      </c>
      <c r="E298" s="40">
        <f t="shared" si="268"/>
        <v>0</v>
      </c>
      <c r="F298" s="40">
        <f t="shared" si="268"/>
        <v>0</v>
      </c>
      <c r="G298" s="40">
        <f t="shared" si="268"/>
        <v>0</v>
      </c>
      <c r="H298" s="40">
        <f t="shared" si="268"/>
        <v>0</v>
      </c>
      <c r="I298" s="40">
        <f t="shared" si="268"/>
        <v>0</v>
      </c>
      <c r="J298" s="40">
        <f t="shared" si="228"/>
        <v>0</v>
      </c>
    </row>
    <row r="299" spans="1:53" s="33" customFormat="1" ht="15.75" x14ac:dyDescent="0.25">
      <c r="A299" s="77"/>
      <c r="B299" s="78"/>
      <c r="C299" s="73"/>
      <c r="D299" s="41" t="s">
        <v>14</v>
      </c>
      <c r="E299" s="40">
        <f t="shared" si="268"/>
        <v>0</v>
      </c>
      <c r="F299" s="40">
        <f t="shared" si="268"/>
        <v>252</v>
      </c>
      <c r="G299" s="40">
        <f t="shared" si="268"/>
        <v>0</v>
      </c>
      <c r="H299" s="40">
        <f t="shared" si="268"/>
        <v>0</v>
      </c>
      <c r="I299" s="40">
        <f t="shared" si="268"/>
        <v>0</v>
      </c>
      <c r="J299" s="40">
        <f t="shared" si="228"/>
        <v>252</v>
      </c>
    </row>
    <row r="300" spans="1:53" s="33" customFormat="1" ht="15.75" x14ac:dyDescent="0.25">
      <c r="A300" s="77"/>
      <c r="B300" s="78"/>
      <c r="C300" s="73"/>
      <c r="D300" s="41" t="s">
        <v>15</v>
      </c>
      <c r="E300" s="40">
        <f t="shared" si="268"/>
        <v>0</v>
      </c>
      <c r="F300" s="40">
        <f t="shared" si="268"/>
        <v>0</v>
      </c>
      <c r="G300" s="40">
        <f t="shared" si="268"/>
        <v>0</v>
      </c>
      <c r="H300" s="40">
        <f t="shared" si="268"/>
        <v>0</v>
      </c>
      <c r="I300" s="40">
        <f t="shared" si="268"/>
        <v>0</v>
      </c>
      <c r="J300" s="40">
        <f t="shared" si="228"/>
        <v>0</v>
      </c>
    </row>
    <row r="301" spans="1:53" s="33" customFormat="1" ht="15.75" x14ac:dyDescent="0.25">
      <c r="A301" s="77"/>
      <c r="B301" s="78"/>
      <c r="C301" s="73" t="s">
        <v>46</v>
      </c>
      <c r="D301" s="41" t="s">
        <v>20</v>
      </c>
      <c r="E301" s="40">
        <f>SUM(E302:E305)</f>
        <v>0</v>
      </c>
      <c r="F301" s="40">
        <f t="shared" ref="F301" si="269">SUM(F302:F305)</f>
        <v>490</v>
      </c>
      <c r="G301" s="40">
        <f t="shared" ref="G301" si="270">SUM(G302:G305)</f>
        <v>120</v>
      </c>
      <c r="H301" s="40">
        <f t="shared" ref="H301" si="271">SUM(H302:H305)</f>
        <v>120</v>
      </c>
      <c r="I301" s="40">
        <f t="shared" ref="I301" si="272">SUM(I302:I305)</f>
        <v>0</v>
      </c>
      <c r="J301" s="40">
        <f t="shared" si="228"/>
        <v>730</v>
      </c>
    </row>
    <row r="302" spans="1:53" s="33" customFormat="1" ht="15.75" x14ac:dyDescent="0.25">
      <c r="A302" s="77"/>
      <c r="B302" s="78"/>
      <c r="C302" s="73"/>
      <c r="D302" s="41" t="s">
        <v>12</v>
      </c>
      <c r="E302" s="40">
        <f t="shared" ref="E302:I305" si="273">E147+E222</f>
        <v>0</v>
      </c>
      <c r="F302" s="40">
        <f t="shared" si="273"/>
        <v>238</v>
      </c>
      <c r="G302" s="40">
        <v>120</v>
      </c>
      <c r="H302" s="40">
        <f t="shared" si="273"/>
        <v>120</v>
      </c>
      <c r="I302" s="40">
        <f t="shared" si="273"/>
        <v>0</v>
      </c>
      <c r="J302" s="40">
        <f t="shared" si="228"/>
        <v>478</v>
      </c>
    </row>
    <row r="303" spans="1:53" s="33" customFormat="1" ht="15.75" x14ac:dyDescent="0.25">
      <c r="A303" s="77"/>
      <c r="B303" s="78"/>
      <c r="C303" s="73"/>
      <c r="D303" s="41" t="s">
        <v>13</v>
      </c>
      <c r="E303" s="40">
        <f t="shared" si="273"/>
        <v>0</v>
      </c>
      <c r="F303" s="40">
        <f t="shared" si="273"/>
        <v>0</v>
      </c>
      <c r="G303" s="40">
        <f t="shared" si="273"/>
        <v>0</v>
      </c>
      <c r="H303" s="40">
        <f t="shared" si="273"/>
        <v>0</v>
      </c>
      <c r="I303" s="40">
        <f t="shared" si="273"/>
        <v>0</v>
      </c>
      <c r="J303" s="40">
        <f t="shared" si="228"/>
        <v>0</v>
      </c>
    </row>
    <row r="304" spans="1:53" s="33" customFormat="1" ht="15.75" x14ac:dyDescent="0.25">
      <c r="A304" s="77"/>
      <c r="B304" s="78"/>
      <c r="C304" s="73"/>
      <c r="D304" s="41" t="s">
        <v>14</v>
      </c>
      <c r="E304" s="40">
        <f t="shared" si="273"/>
        <v>0</v>
      </c>
      <c r="F304" s="40">
        <f t="shared" si="273"/>
        <v>252</v>
      </c>
      <c r="G304" s="40">
        <f t="shared" si="273"/>
        <v>0</v>
      </c>
      <c r="H304" s="40">
        <f t="shared" si="273"/>
        <v>0</v>
      </c>
      <c r="I304" s="40">
        <f t="shared" si="273"/>
        <v>0</v>
      </c>
      <c r="J304" s="40">
        <f t="shared" si="228"/>
        <v>252</v>
      </c>
    </row>
    <row r="305" spans="1:10" s="33" customFormat="1" ht="15.75" x14ac:dyDescent="0.25">
      <c r="A305" s="77"/>
      <c r="B305" s="78"/>
      <c r="C305" s="73"/>
      <c r="D305" s="41" t="s">
        <v>15</v>
      </c>
      <c r="E305" s="40">
        <f t="shared" si="273"/>
        <v>0</v>
      </c>
      <c r="F305" s="40">
        <f t="shared" si="273"/>
        <v>0</v>
      </c>
      <c r="G305" s="40">
        <f t="shared" si="273"/>
        <v>0</v>
      </c>
      <c r="H305" s="40">
        <f t="shared" si="273"/>
        <v>0</v>
      </c>
      <c r="I305" s="40">
        <f t="shared" si="273"/>
        <v>0</v>
      </c>
      <c r="J305" s="40">
        <f t="shared" si="228"/>
        <v>0</v>
      </c>
    </row>
    <row r="306" spans="1:10" s="33" customFormat="1" ht="15.75" x14ac:dyDescent="0.25">
      <c r="A306" s="77"/>
      <c r="B306" s="78"/>
      <c r="C306" s="73" t="s">
        <v>47</v>
      </c>
      <c r="D306" s="41" t="s">
        <v>20</v>
      </c>
      <c r="E306" s="40">
        <f>SUM(E307:E310)</f>
        <v>0</v>
      </c>
      <c r="F306" s="40">
        <f t="shared" ref="F306" si="274">SUM(F307:F310)</f>
        <v>513.09999999999991</v>
      </c>
      <c r="G306" s="40">
        <f t="shared" ref="G306" si="275">SUM(G307:G310)</f>
        <v>150</v>
      </c>
      <c r="H306" s="40">
        <f t="shared" ref="H306" si="276">SUM(H307:H310)</f>
        <v>150</v>
      </c>
      <c r="I306" s="40">
        <f t="shared" ref="I306" si="277">SUM(I307:I310)</f>
        <v>0</v>
      </c>
      <c r="J306" s="40">
        <f t="shared" si="228"/>
        <v>813.09999999999991</v>
      </c>
    </row>
    <row r="307" spans="1:10" s="33" customFormat="1" ht="15.75" x14ac:dyDescent="0.25">
      <c r="A307" s="77"/>
      <c r="B307" s="78"/>
      <c r="C307" s="73"/>
      <c r="D307" s="41" t="s">
        <v>12</v>
      </c>
      <c r="E307" s="40">
        <f t="shared" ref="E307:I310" si="278">E152+E227</f>
        <v>0</v>
      </c>
      <c r="F307" s="40">
        <f t="shared" si="278"/>
        <v>262.39999999999998</v>
      </c>
      <c r="G307" s="40">
        <f t="shared" si="278"/>
        <v>150</v>
      </c>
      <c r="H307" s="40">
        <f t="shared" si="278"/>
        <v>150</v>
      </c>
      <c r="I307" s="40">
        <f t="shared" si="278"/>
        <v>0</v>
      </c>
      <c r="J307" s="40">
        <f t="shared" si="228"/>
        <v>562.4</v>
      </c>
    </row>
    <row r="308" spans="1:10" s="33" customFormat="1" ht="15.75" x14ac:dyDescent="0.25">
      <c r="A308" s="77"/>
      <c r="B308" s="78"/>
      <c r="C308" s="73"/>
      <c r="D308" s="41" t="s">
        <v>13</v>
      </c>
      <c r="E308" s="40">
        <f t="shared" si="278"/>
        <v>0</v>
      </c>
      <c r="F308" s="40">
        <f t="shared" si="278"/>
        <v>0</v>
      </c>
      <c r="G308" s="40">
        <f t="shared" si="278"/>
        <v>0</v>
      </c>
      <c r="H308" s="40">
        <f t="shared" si="278"/>
        <v>0</v>
      </c>
      <c r="I308" s="40">
        <f t="shared" si="278"/>
        <v>0</v>
      </c>
      <c r="J308" s="40">
        <f t="shared" si="228"/>
        <v>0</v>
      </c>
    </row>
    <row r="309" spans="1:10" s="33" customFormat="1" ht="15.75" x14ac:dyDescent="0.25">
      <c r="A309" s="77"/>
      <c r="B309" s="78"/>
      <c r="C309" s="73"/>
      <c r="D309" s="41" t="s">
        <v>14</v>
      </c>
      <c r="E309" s="40">
        <f t="shared" si="278"/>
        <v>0</v>
      </c>
      <c r="F309" s="40">
        <f t="shared" si="278"/>
        <v>250.7</v>
      </c>
      <c r="G309" s="40">
        <f t="shared" si="278"/>
        <v>0</v>
      </c>
      <c r="H309" s="40">
        <f t="shared" si="278"/>
        <v>0</v>
      </c>
      <c r="I309" s="40">
        <f t="shared" si="278"/>
        <v>0</v>
      </c>
      <c r="J309" s="40">
        <f t="shared" si="228"/>
        <v>250.7</v>
      </c>
    </row>
    <row r="310" spans="1:10" s="33" customFormat="1" ht="15.75" x14ac:dyDescent="0.25">
      <c r="A310" s="77"/>
      <c r="B310" s="78"/>
      <c r="C310" s="73"/>
      <c r="D310" s="41" t="s">
        <v>15</v>
      </c>
      <c r="E310" s="40">
        <f t="shared" si="278"/>
        <v>0</v>
      </c>
      <c r="F310" s="40">
        <f t="shared" si="278"/>
        <v>0</v>
      </c>
      <c r="G310" s="40">
        <f t="shared" si="278"/>
        <v>0</v>
      </c>
      <c r="H310" s="40">
        <f t="shared" si="278"/>
        <v>0</v>
      </c>
      <c r="I310" s="40">
        <f t="shared" si="278"/>
        <v>0</v>
      </c>
      <c r="J310" s="40">
        <f t="shared" si="228"/>
        <v>0</v>
      </c>
    </row>
    <row r="311" spans="1:10" s="33" customFormat="1" ht="15.75" x14ac:dyDescent="0.25">
      <c r="A311" s="77"/>
      <c r="B311" s="78"/>
      <c r="C311" s="73" t="s">
        <v>48</v>
      </c>
      <c r="D311" s="41" t="s">
        <v>20</v>
      </c>
      <c r="E311" s="40">
        <f>SUM(E312:E315)</f>
        <v>0</v>
      </c>
      <c r="F311" s="40">
        <f t="shared" ref="F311" si="279">SUM(F312:F315)</f>
        <v>3985.6</v>
      </c>
      <c r="G311" s="40">
        <f t="shared" ref="G311" si="280">SUM(G312:G315)</f>
        <v>867</v>
      </c>
      <c r="H311" s="40">
        <f t="shared" ref="H311" si="281">SUM(H312:H315)</f>
        <v>417</v>
      </c>
      <c r="I311" s="40">
        <f t="shared" ref="I311" si="282">SUM(I312:I315)</f>
        <v>0</v>
      </c>
      <c r="J311" s="40">
        <f t="shared" si="228"/>
        <v>5269.6</v>
      </c>
    </row>
    <row r="312" spans="1:10" s="33" customFormat="1" ht="15.75" x14ac:dyDescent="0.25">
      <c r="A312" s="77"/>
      <c r="B312" s="78"/>
      <c r="C312" s="73"/>
      <c r="D312" s="41" t="s">
        <v>12</v>
      </c>
      <c r="E312" s="40">
        <f t="shared" ref="E312:I315" si="283">E157+E232</f>
        <v>0</v>
      </c>
      <c r="F312" s="40">
        <f t="shared" si="283"/>
        <v>1661.6</v>
      </c>
      <c r="G312" s="40">
        <f t="shared" si="283"/>
        <v>867</v>
      </c>
      <c r="H312" s="40">
        <f t="shared" si="283"/>
        <v>417</v>
      </c>
      <c r="I312" s="40">
        <f t="shared" si="283"/>
        <v>0</v>
      </c>
      <c r="J312" s="40">
        <f t="shared" si="228"/>
        <v>2945.6</v>
      </c>
    </row>
    <row r="313" spans="1:10" s="33" customFormat="1" ht="15.75" x14ac:dyDescent="0.25">
      <c r="A313" s="77"/>
      <c r="B313" s="78"/>
      <c r="C313" s="73"/>
      <c r="D313" s="41" t="s">
        <v>13</v>
      </c>
      <c r="E313" s="40">
        <f t="shared" si="283"/>
        <v>0</v>
      </c>
      <c r="F313" s="40">
        <f t="shared" si="283"/>
        <v>0</v>
      </c>
      <c r="G313" s="40">
        <f t="shared" si="283"/>
        <v>0</v>
      </c>
      <c r="H313" s="40">
        <f t="shared" si="283"/>
        <v>0</v>
      </c>
      <c r="I313" s="40">
        <f t="shared" si="283"/>
        <v>0</v>
      </c>
      <c r="J313" s="40">
        <f t="shared" si="228"/>
        <v>0</v>
      </c>
    </row>
    <row r="314" spans="1:10" s="33" customFormat="1" ht="15.75" x14ac:dyDescent="0.25">
      <c r="A314" s="77"/>
      <c r="B314" s="78"/>
      <c r="C314" s="73"/>
      <c r="D314" s="41" t="s">
        <v>14</v>
      </c>
      <c r="E314" s="40">
        <f t="shared" si="283"/>
        <v>0</v>
      </c>
      <c r="F314" s="40">
        <f t="shared" si="283"/>
        <v>2324</v>
      </c>
      <c r="G314" s="40">
        <f t="shared" si="283"/>
        <v>0</v>
      </c>
      <c r="H314" s="40">
        <f t="shared" si="283"/>
        <v>0</v>
      </c>
      <c r="I314" s="40">
        <f t="shared" si="283"/>
        <v>0</v>
      </c>
      <c r="J314" s="40">
        <f t="shared" si="228"/>
        <v>2324</v>
      </c>
    </row>
    <row r="315" spans="1:10" s="33" customFormat="1" ht="15.75" x14ac:dyDescent="0.25">
      <c r="A315" s="77"/>
      <c r="B315" s="78"/>
      <c r="C315" s="73"/>
      <c r="D315" s="41" t="s">
        <v>15</v>
      </c>
      <c r="E315" s="40">
        <f t="shared" si="283"/>
        <v>0</v>
      </c>
      <c r="F315" s="40">
        <f t="shared" si="283"/>
        <v>0</v>
      </c>
      <c r="G315" s="40">
        <f t="shared" si="283"/>
        <v>0</v>
      </c>
      <c r="H315" s="40">
        <f t="shared" si="283"/>
        <v>0</v>
      </c>
      <c r="I315" s="40">
        <f t="shared" si="283"/>
        <v>0</v>
      </c>
      <c r="J315" s="40">
        <f t="shared" si="228"/>
        <v>0</v>
      </c>
    </row>
    <row r="316" spans="1:10" s="33" customFormat="1" ht="15.75" x14ac:dyDescent="0.25">
      <c r="A316" s="77"/>
      <c r="B316" s="78"/>
      <c r="C316" s="73" t="s">
        <v>49</v>
      </c>
      <c r="D316" s="41" t="s">
        <v>20</v>
      </c>
      <c r="E316" s="40">
        <f>SUM(E317:E320)</f>
        <v>0</v>
      </c>
      <c r="F316" s="40">
        <f t="shared" ref="F316" si="284">SUM(F317:F320)</f>
        <v>630</v>
      </c>
      <c r="G316" s="40">
        <f t="shared" ref="G316" si="285">SUM(G317:G320)</f>
        <v>85</v>
      </c>
      <c r="H316" s="40">
        <f t="shared" ref="H316" si="286">SUM(H317:H320)</f>
        <v>85</v>
      </c>
      <c r="I316" s="40">
        <f t="shared" ref="I316" si="287">SUM(I317:I320)</f>
        <v>0</v>
      </c>
      <c r="J316" s="40">
        <f t="shared" si="228"/>
        <v>800</v>
      </c>
    </row>
    <row r="317" spans="1:10" s="33" customFormat="1" ht="15.75" x14ac:dyDescent="0.25">
      <c r="A317" s="77"/>
      <c r="B317" s="78"/>
      <c r="C317" s="73"/>
      <c r="D317" s="41" t="s">
        <v>12</v>
      </c>
      <c r="E317" s="40">
        <f t="shared" ref="E317:I320" si="288">E162+E237</f>
        <v>0</v>
      </c>
      <c r="F317" s="40">
        <f t="shared" si="288"/>
        <v>245</v>
      </c>
      <c r="G317" s="40">
        <f t="shared" si="288"/>
        <v>85</v>
      </c>
      <c r="H317" s="40">
        <f t="shared" si="288"/>
        <v>85</v>
      </c>
      <c r="I317" s="40">
        <f t="shared" si="288"/>
        <v>0</v>
      </c>
      <c r="J317" s="40">
        <f t="shared" si="228"/>
        <v>415</v>
      </c>
    </row>
    <row r="318" spans="1:10" s="33" customFormat="1" ht="15.75" x14ac:dyDescent="0.25">
      <c r="A318" s="77"/>
      <c r="B318" s="78"/>
      <c r="C318" s="73"/>
      <c r="D318" s="41" t="s">
        <v>13</v>
      </c>
      <c r="E318" s="40">
        <f t="shared" si="288"/>
        <v>0</v>
      </c>
      <c r="F318" s="40">
        <f t="shared" si="288"/>
        <v>0</v>
      </c>
      <c r="G318" s="40">
        <f t="shared" si="288"/>
        <v>0</v>
      </c>
      <c r="H318" s="40">
        <f t="shared" si="288"/>
        <v>0</v>
      </c>
      <c r="I318" s="40">
        <f t="shared" si="288"/>
        <v>0</v>
      </c>
      <c r="J318" s="40">
        <f t="shared" si="228"/>
        <v>0</v>
      </c>
    </row>
    <row r="319" spans="1:10" s="33" customFormat="1" ht="15.75" x14ac:dyDescent="0.25">
      <c r="A319" s="77"/>
      <c r="B319" s="78"/>
      <c r="C319" s="73"/>
      <c r="D319" s="41" t="s">
        <v>14</v>
      </c>
      <c r="E319" s="40">
        <f t="shared" si="288"/>
        <v>0</v>
      </c>
      <c r="F319" s="40">
        <f t="shared" si="288"/>
        <v>385</v>
      </c>
      <c r="G319" s="40">
        <f t="shared" si="288"/>
        <v>0</v>
      </c>
      <c r="H319" s="40">
        <f t="shared" si="288"/>
        <v>0</v>
      </c>
      <c r="I319" s="40">
        <f t="shared" si="288"/>
        <v>0</v>
      </c>
      <c r="J319" s="40">
        <f t="shared" si="228"/>
        <v>385</v>
      </c>
    </row>
    <row r="320" spans="1:10" s="33" customFormat="1" ht="15.75" x14ac:dyDescent="0.25">
      <c r="A320" s="77"/>
      <c r="B320" s="78"/>
      <c r="C320" s="73"/>
      <c r="D320" s="41" t="s">
        <v>15</v>
      </c>
      <c r="E320" s="40">
        <f t="shared" si="288"/>
        <v>0</v>
      </c>
      <c r="F320" s="40">
        <f t="shared" si="288"/>
        <v>0</v>
      </c>
      <c r="G320" s="40">
        <f t="shared" si="288"/>
        <v>0</v>
      </c>
      <c r="H320" s="40">
        <f t="shared" si="288"/>
        <v>0</v>
      </c>
      <c r="I320" s="40">
        <f t="shared" si="288"/>
        <v>0</v>
      </c>
      <c r="J320" s="40">
        <f t="shared" si="228"/>
        <v>0</v>
      </c>
    </row>
    <row r="321" spans="1:53" s="33" customFormat="1" ht="15.75" x14ac:dyDescent="0.25">
      <c r="A321" s="77"/>
      <c r="B321" s="78"/>
      <c r="C321" s="73" t="s">
        <v>50</v>
      </c>
      <c r="D321" s="41" t="s">
        <v>20</v>
      </c>
      <c r="E321" s="40">
        <f>SUM(E322:E325)</f>
        <v>0</v>
      </c>
      <c r="F321" s="40">
        <f t="shared" ref="F321" si="289">SUM(F322:F325)</f>
        <v>1306.4000000000001</v>
      </c>
      <c r="G321" s="40">
        <f t="shared" ref="G321" si="290">SUM(G322:G325)</f>
        <v>493.5</v>
      </c>
      <c r="H321" s="40">
        <f t="shared" ref="H321" si="291">SUM(H322:H325)</f>
        <v>458.5</v>
      </c>
      <c r="I321" s="40">
        <f t="shared" ref="I321" si="292">SUM(I322:I325)</f>
        <v>0</v>
      </c>
      <c r="J321" s="40">
        <f t="shared" ref="J321:J325" si="293">SUM(E321:I321)</f>
        <v>2258.4</v>
      </c>
    </row>
    <row r="322" spans="1:53" s="33" customFormat="1" ht="15.75" x14ac:dyDescent="0.25">
      <c r="A322" s="77"/>
      <c r="B322" s="78"/>
      <c r="C322" s="73"/>
      <c r="D322" s="41" t="s">
        <v>12</v>
      </c>
      <c r="E322" s="40">
        <f t="shared" ref="E322:I325" si="294">E167+E242</f>
        <v>0</v>
      </c>
      <c r="F322" s="40">
        <f t="shared" si="294"/>
        <v>612.4</v>
      </c>
      <c r="G322" s="40">
        <f t="shared" si="294"/>
        <v>493.5</v>
      </c>
      <c r="H322" s="40">
        <f t="shared" si="294"/>
        <v>458.5</v>
      </c>
      <c r="I322" s="40">
        <f t="shared" si="294"/>
        <v>0</v>
      </c>
      <c r="J322" s="40">
        <f t="shared" si="293"/>
        <v>1564.4</v>
      </c>
    </row>
    <row r="323" spans="1:53" s="33" customFormat="1" ht="15.75" x14ac:dyDescent="0.25">
      <c r="A323" s="77"/>
      <c r="B323" s="78"/>
      <c r="C323" s="73"/>
      <c r="D323" s="41" t="s">
        <v>13</v>
      </c>
      <c r="E323" s="40">
        <f t="shared" si="294"/>
        <v>0</v>
      </c>
      <c r="F323" s="40">
        <f t="shared" si="294"/>
        <v>0</v>
      </c>
      <c r="G323" s="40">
        <f t="shared" si="294"/>
        <v>0</v>
      </c>
      <c r="H323" s="40">
        <f t="shared" si="294"/>
        <v>0</v>
      </c>
      <c r="I323" s="40">
        <f t="shared" si="294"/>
        <v>0</v>
      </c>
      <c r="J323" s="40">
        <f t="shared" si="293"/>
        <v>0</v>
      </c>
    </row>
    <row r="324" spans="1:53" s="33" customFormat="1" ht="15.75" x14ac:dyDescent="0.25">
      <c r="A324" s="77"/>
      <c r="B324" s="78"/>
      <c r="C324" s="73"/>
      <c r="D324" s="41" t="s">
        <v>14</v>
      </c>
      <c r="E324" s="40">
        <f t="shared" si="294"/>
        <v>0</v>
      </c>
      <c r="F324" s="40">
        <f t="shared" si="294"/>
        <v>694</v>
      </c>
      <c r="G324" s="40">
        <f t="shared" si="294"/>
        <v>0</v>
      </c>
      <c r="H324" s="40">
        <f t="shared" si="294"/>
        <v>0</v>
      </c>
      <c r="I324" s="40">
        <f t="shared" si="294"/>
        <v>0</v>
      </c>
      <c r="J324" s="40">
        <f t="shared" si="293"/>
        <v>694</v>
      </c>
    </row>
    <row r="325" spans="1:53" s="33" customFormat="1" ht="15.75" x14ac:dyDescent="0.25">
      <c r="A325" s="77"/>
      <c r="B325" s="78"/>
      <c r="C325" s="73"/>
      <c r="D325" s="41" t="s">
        <v>15</v>
      </c>
      <c r="E325" s="40">
        <f t="shared" si="294"/>
        <v>0</v>
      </c>
      <c r="F325" s="40">
        <f t="shared" si="294"/>
        <v>0</v>
      </c>
      <c r="G325" s="40">
        <f t="shared" si="294"/>
        <v>0</v>
      </c>
      <c r="H325" s="40">
        <f t="shared" si="294"/>
        <v>0</v>
      </c>
      <c r="I325" s="40">
        <f t="shared" si="294"/>
        <v>0</v>
      </c>
      <c r="J325" s="40">
        <f t="shared" si="293"/>
        <v>0</v>
      </c>
    </row>
    <row r="326" spans="1:53" ht="15.75" x14ac:dyDescent="0.25">
      <c r="A326" s="77"/>
      <c r="B326" s="78"/>
      <c r="C326" s="74" t="s">
        <v>17</v>
      </c>
      <c r="D326" s="39" t="s">
        <v>11</v>
      </c>
      <c r="E326" s="40">
        <f>SUM(E327:E330)</f>
        <v>341559.4</v>
      </c>
      <c r="F326" s="40">
        <f>F327+F328+F329</f>
        <v>811533.79999999981</v>
      </c>
      <c r="G326" s="40">
        <f t="shared" ref="G326" si="295">SUM(G327:G330)</f>
        <v>17620.5</v>
      </c>
      <c r="H326" s="40">
        <f t="shared" ref="H326" si="296">SUM(H327:H330)</f>
        <v>18465.900000000001</v>
      </c>
      <c r="I326" s="40">
        <f t="shared" ref="I326" si="297">SUM(I327:I330)</f>
        <v>0</v>
      </c>
      <c r="J326" s="40">
        <f>E326+F326+G326+H326</f>
        <v>1189179.5999999996</v>
      </c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</row>
    <row r="327" spans="1:53" ht="15.75" x14ac:dyDescent="0.25">
      <c r="A327" s="77"/>
      <c r="B327" s="78"/>
      <c r="C327" s="74"/>
      <c r="D327" s="39" t="s">
        <v>12</v>
      </c>
      <c r="E327" s="40">
        <f>E257+E262+E267+E272+E277+E282+E287+E292+E297+E302+E307+E312+E317+E322</f>
        <v>37145.200000000004</v>
      </c>
      <c r="F327" s="40">
        <f>F257+F267+F272+F277+F282+F287+F292+F297+F302+F307+F312+F317+F322</f>
        <v>102953.79999999999</v>
      </c>
      <c r="G327" s="40">
        <f>G257+G267+G277+G282+G287+G292+G297+G302+G307+G312+G317+G322</f>
        <v>16597.5</v>
      </c>
      <c r="H327" s="40">
        <f>H257+H267+H277+H282+H287+H292+H297+H302+H307+H312+H317+H322</f>
        <v>16042.9</v>
      </c>
      <c r="I327" s="40">
        <f t="shared" ref="I327" si="298">I257+I262+I267+I272+I277+I282+I287+I292+I297+I302+I307+I312+I317+I322</f>
        <v>0</v>
      </c>
      <c r="J327" s="40">
        <f>E327+F327+G327+H327</f>
        <v>172739.4</v>
      </c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</row>
    <row r="328" spans="1:53" ht="15.75" x14ac:dyDescent="0.25">
      <c r="A328" s="77"/>
      <c r="B328" s="78"/>
      <c r="C328" s="74"/>
      <c r="D328" s="39" t="s">
        <v>13</v>
      </c>
      <c r="E328" s="40">
        <f t="shared" ref="E328:E330" si="299">E258+E263+E268+E273+E278+E283+E288+E293+E298+E303+E308+E313+E318+E323</f>
        <v>3426.8</v>
      </c>
      <c r="F328" s="40">
        <f>F258</f>
        <v>180.3</v>
      </c>
      <c r="G328" s="40">
        <f t="shared" ref="G328:I328" si="300">G258+G263+G268+G273+G278+G283+G288+G293+G298+G303+G308+G313+G318+G323</f>
        <v>0</v>
      </c>
      <c r="H328" s="40">
        <f t="shared" si="300"/>
        <v>1400</v>
      </c>
      <c r="I328" s="40">
        <f t="shared" si="300"/>
        <v>0</v>
      </c>
      <c r="J328" s="40">
        <f>E328+F328+G328+H328</f>
        <v>5007.1000000000004</v>
      </c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</row>
    <row r="329" spans="1:53" ht="15.75" x14ac:dyDescent="0.25">
      <c r="A329" s="77"/>
      <c r="B329" s="78"/>
      <c r="C329" s="74"/>
      <c r="D329" s="39" t="s">
        <v>14</v>
      </c>
      <c r="E329" s="40">
        <f t="shared" si="299"/>
        <v>300987.40000000002</v>
      </c>
      <c r="F329" s="40">
        <f>F259+F274+F279+F294+F299+F304+F309+F314+F319+F324</f>
        <v>708399.69999999984</v>
      </c>
      <c r="G329" s="40">
        <f t="shared" ref="G329:I329" si="301">G259+G264+G269+G274+G279+G284+G289+G294+G299+G304+G309+G314+G319+G324</f>
        <v>1023</v>
      </c>
      <c r="H329" s="40">
        <f t="shared" si="301"/>
        <v>1023</v>
      </c>
      <c r="I329" s="40">
        <f t="shared" si="301"/>
        <v>0</v>
      </c>
      <c r="J329" s="40">
        <f>E329+F329+G329+H329</f>
        <v>1011433.0999999999</v>
      </c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</row>
    <row r="330" spans="1:53" ht="15.75" x14ac:dyDescent="0.25">
      <c r="A330" s="79"/>
      <c r="B330" s="80"/>
      <c r="C330" s="74"/>
      <c r="D330" s="42" t="s">
        <v>15</v>
      </c>
      <c r="E330" s="40">
        <f t="shared" si="299"/>
        <v>0</v>
      </c>
      <c r="F330" s="40">
        <f t="shared" ref="F330:I330" si="302">F260+F265+F270+F275+F280+F285+F290+F295+F300+F305+F310+F315+F320+F325</f>
        <v>0</v>
      </c>
      <c r="G330" s="40">
        <f t="shared" si="302"/>
        <v>0</v>
      </c>
      <c r="H330" s="40">
        <f t="shared" si="302"/>
        <v>0</v>
      </c>
      <c r="I330" s="40">
        <f t="shared" si="302"/>
        <v>0</v>
      </c>
      <c r="J330" s="40">
        <f>SUM(E330:I330)</f>
        <v>0</v>
      </c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</row>
    <row r="331" spans="1:53" ht="15.75" x14ac:dyDescent="0.25">
      <c r="A331" s="84"/>
      <c r="B331" s="84"/>
      <c r="C331" s="84"/>
      <c r="D331" s="84"/>
      <c r="E331" s="84"/>
      <c r="F331" s="84"/>
      <c r="G331" s="84"/>
      <c r="H331" s="84"/>
      <c r="I331" s="84"/>
      <c r="J331" s="84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</row>
    <row r="332" spans="1:53" ht="15.75" x14ac:dyDescent="0.25">
      <c r="A332" s="71" t="s">
        <v>62</v>
      </c>
      <c r="B332" s="71"/>
      <c r="C332" s="71"/>
      <c r="D332" s="71"/>
      <c r="E332" s="71"/>
      <c r="F332" s="71"/>
      <c r="G332" s="71"/>
      <c r="H332" s="71"/>
      <c r="I332" s="71"/>
      <c r="J332" s="71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</row>
    <row r="333" spans="1:53" ht="15.75" x14ac:dyDescent="0.25">
      <c r="A333" s="71" t="s">
        <v>63</v>
      </c>
      <c r="B333" s="71"/>
      <c r="C333" s="71"/>
      <c r="D333" s="71"/>
      <c r="E333" s="71"/>
      <c r="F333" s="71"/>
      <c r="G333" s="71"/>
      <c r="H333" s="71"/>
      <c r="I333" s="71"/>
      <c r="J333" s="71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</row>
    <row r="334" spans="1:53" ht="15.75" x14ac:dyDescent="0.25">
      <c r="A334" s="71" t="s">
        <v>64</v>
      </c>
      <c r="B334" s="71"/>
      <c r="C334" s="71"/>
      <c r="D334" s="71"/>
      <c r="E334" s="71"/>
      <c r="F334" s="71"/>
      <c r="G334" s="71"/>
      <c r="H334" s="71"/>
      <c r="I334" s="71"/>
      <c r="J334" s="71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</row>
    <row r="335" spans="1:53" ht="15.75" x14ac:dyDescent="0.25">
      <c r="A335" s="71" t="s">
        <v>65</v>
      </c>
      <c r="B335" s="71"/>
      <c r="C335" s="71"/>
      <c r="D335" s="71"/>
      <c r="E335" s="71"/>
      <c r="F335" s="71"/>
      <c r="G335" s="71"/>
      <c r="H335" s="71"/>
      <c r="I335" s="71"/>
      <c r="J335" s="71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</row>
    <row r="336" spans="1:53" ht="15.75" x14ac:dyDescent="0.25">
      <c r="A336" s="72" t="s">
        <v>66</v>
      </c>
      <c r="B336" s="72"/>
      <c r="C336" s="72"/>
      <c r="D336" s="72"/>
      <c r="E336" s="72"/>
      <c r="F336" s="72"/>
      <c r="G336" s="72"/>
      <c r="H336" s="72"/>
      <c r="I336" s="72"/>
      <c r="J336" s="72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</row>
    <row r="337" spans="1:53" ht="15.75" x14ac:dyDescent="0.25">
      <c r="A337" s="43"/>
      <c r="B337" s="43"/>
      <c r="C337" s="57"/>
      <c r="D337" s="43"/>
      <c r="E337" s="43"/>
      <c r="F337" s="43"/>
      <c r="G337" s="43"/>
      <c r="H337" s="43"/>
      <c r="I337" s="43"/>
      <c r="J337" s="43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</row>
    <row r="338" spans="1:53" ht="15.75" x14ac:dyDescent="0.25">
      <c r="A338" s="43"/>
      <c r="B338" s="43"/>
      <c r="C338" s="57"/>
      <c r="D338" s="43"/>
      <c r="E338" s="43"/>
      <c r="F338" s="43"/>
      <c r="G338" s="43"/>
      <c r="H338" s="43"/>
      <c r="I338" s="43"/>
      <c r="J338" s="43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</row>
    <row r="339" spans="1:53" ht="15.75" x14ac:dyDescent="0.25">
      <c r="A339" s="43"/>
      <c r="B339" s="43"/>
      <c r="C339" s="57"/>
      <c r="D339" s="43"/>
      <c r="E339" s="44"/>
      <c r="F339" s="44"/>
      <c r="G339" s="44"/>
      <c r="H339" s="44"/>
      <c r="I339" s="44"/>
      <c r="J339" s="44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</row>
    <row r="340" spans="1:53" ht="15.75" x14ac:dyDescent="0.25">
      <c r="A340" s="43"/>
      <c r="B340" s="43"/>
      <c r="C340" s="57"/>
      <c r="D340" s="43"/>
      <c r="E340" s="44"/>
      <c r="F340" s="44"/>
      <c r="G340" s="44"/>
      <c r="H340" s="44"/>
      <c r="I340" s="44"/>
      <c r="J340" s="44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</row>
    <row r="341" spans="1:53" ht="15.75" x14ac:dyDescent="0.25">
      <c r="A341" s="43"/>
      <c r="B341" s="43"/>
      <c r="C341" s="57"/>
      <c r="D341" s="43"/>
      <c r="E341" s="45"/>
      <c r="F341" s="45"/>
      <c r="G341" s="45"/>
      <c r="H341" s="45"/>
      <c r="I341" s="45"/>
      <c r="J341" s="4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</row>
    <row r="342" spans="1:53" ht="15.75" x14ac:dyDescent="0.25">
      <c r="A342" s="43"/>
      <c r="B342" s="43"/>
      <c r="C342" s="57"/>
      <c r="D342" s="43"/>
      <c r="E342" s="43"/>
      <c r="F342" s="43"/>
      <c r="G342" s="43"/>
      <c r="H342" s="43"/>
      <c r="I342" s="43"/>
      <c r="J342" s="43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</row>
    <row r="343" spans="1:53" ht="15.75" x14ac:dyDescent="0.25">
      <c r="A343" s="43"/>
      <c r="B343" s="43"/>
      <c r="C343" s="57"/>
      <c r="D343" s="43"/>
      <c r="E343" s="46"/>
      <c r="F343" s="46"/>
      <c r="G343" s="46"/>
      <c r="H343" s="46"/>
      <c r="I343" s="46"/>
      <c r="J343" s="46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</row>
    <row r="344" spans="1:53" ht="15.75" x14ac:dyDescent="0.25">
      <c r="A344" s="43"/>
      <c r="B344" s="43"/>
      <c r="C344" s="57"/>
      <c r="D344" s="43"/>
      <c r="E344" s="46"/>
      <c r="F344" s="46"/>
      <c r="G344" s="46"/>
      <c r="H344" s="46"/>
      <c r="I344" s="46"/>
      <c r="J344" s="46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</row>
    <row r="345" spans="1:53" ht="15.75" x14ac:dyDescent="0.25">
      <c r="A345" s="43"/>
      <c r="B345" s="43"/>
      <c r="C345" s="57"/>
      <c r="D345" s="43"/>
      <c r="E345" s="43"/>
      <c r="F345" s="43"/>
      <c r="G345" s="43"/>
      <c r="H345" s="43"/>
      <c r="I345" s="43"/>
      <c r="J345" s="43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</row>
    <row r="346" spans="1:53" ht="15.75" x14ac:dyDescent="0.25">
      <c r="A346" s="43"/>
      <c r="B346" s="43"/>
      <c r="C346" s="57"/>
      <c r="D346" s="43"/>
      <c r="E346" s="43"/>
      <c r="F346" s="43"/>
      <c r="G346" s="43"/>
      <c r="H346" s="43"/>
      <c r="I346" s="43"/>
      <c r="J346" s="43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</row>
    <row r="347" spans="1:53" ht="15.75" x14ac:dyDescent="0.25">
      <c r="A347" s="43"/>
      <c r="B347" s="43"/>
      <c r="C347" s="57"/>
      <c r="D347" s="43"/>
      <c r="E347" s="43"/>
      <c r="F347" s="43"/>
      <c r="G347" s="43"/>
      <c r="H347" s="43"/>
      <c r="I347" s="43"/>
      <c r="J347" s="43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</row>
    <row r="348" spans="1:53" ht="15.75" x14ac:dyDescent="0.25">
      <c r="A348" s="43"/>
      <c r="B348" s="43"/>
      <c r="C348" s="57"/>
      <c r="D348" s="43"/>
      <c r="E348" s="43"/>
      <c r="F348" s="43"/>
      <c r="G348" s="43"/>
      <c r="H348" s="43"/>
      <c r="I348" s="43"/>
      <c r="J348" s="43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</row>
    <row r="349" spans="1:53" ht="15.75" x14ac:dyDescent="0.25">
      <c r="A349" s="43"/>
      <c r="B349" s="43"/>
      <c r="C349" s="57"/>
      <c r="D349" s="43"/>
      <c r="E349" s="43"/>
      <c r="F349" s="43"/>
      <c r="G349" s="43"/>
      <c r="H349" s="43"/>
      <c r="I349" s="43"/>
      <c r="J349" s="43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</row>
    <row r="350" spans="1:53" ht="15.75" x14ac:dyDescent="0.25">
      <c r="A350" s="43"/>
      <c r="B350" s="43"/>
      <c r="C350" s="57"/>
      <c r="D350" s="43"/>
      <c r="E350" s="43"/>
      <c r="F350" s="43"/>
      <c r="G350" s="43"/>
      <c r="H350" s="43"/>
      <c r="I350" s="43"/>
      <c r="J350" s="43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</row>
    <row r="351" spans="1:53" ht="15.75" x14ac:dyDescent="0.25">
      <c r="A351" s="43"/>
      <c r="B351" s="43"/>
      <c r="C351" s="57"/>
      <c r="D351" s="43"/>
      <c r="E351" s="43"/>
      <c r="F351" s="43"/>
      <c r="G351" s="43"/>
      <c r="H351" s="43"/>
      <c r="I351" s="43"/>
      <c r="J351" s="43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</row>
    <row r="352" spans="1:53" ht="15.75" x14ac:dyDescent="0.25">
      <c r="A352" s="43"/>
      <c r="B352" s="43"/>
      <c r="C352" s="57"/>
      <c r="D352" s="43"/>
      <c r="E352" s="43"/>
      <c r="F352" s="43"/>
      <c r="G352" s="43"/>
      <c r="H352" s="43"/>
      <c r="I352" s="43"/>
      <c r="J352" s="43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</row>
    <row r="353" spans="1:53" ht="15.75" x14ac:dyDescent="0.25">
      <c r="A353" s="43"/>
      <c r="B353" s="43"/>
      <c r="C353" s="57"/>
      <c r="D353" s="43"/>
      <c r="E353" s="43"/>
      <c r="F353" s="43"/>
      <c r="G353" s="43"/>
      <c r="H353" s="43"/>
      <c r="I353" s="43"/>
      <c r="J353" s="43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</row>
    <row r="354" spans="1:53" ht="15.75" x14ac:dyDescent="0.25">
      <c r="A354" s="43"/>
      <c r="B354" s="43"/>
      <c r="C354" s="57"/>
      <c r="D354" s="43"/>
      <c r="E354" s="43"/>
      <c r="F354" s="43"/>
      <c r="G354" s="43"/>
      <c r="H354" s="43"/>
      <c r="I354" s="43"/>
      <c r="J354" s="43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</row>
    <row r="355" spans="1:53" ht="15.75" x14ac:dyDescent="0.25">
      <c r="A355" s="43"/>
      <c r="B355" s="43"/>
      <c r="C355" s="57"/>
      <c r="D355" s="43"/>
      <c r="E355" s="43"/>
      <c r="F355" s="43"/>
      <c r="G355" s="43"/>
      <c r="H355" s="43"/>
      <c r="I355" s="43"/>
      <c r="J355" s="43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</row>
    <row r="356" spans="1:53" ht="15.75" x14ac:dyDescent="0.25">
      <c r="A356" s="47"/>
      <c r="B356" s="47"/>
      <c r="C356" s="58"/>
      <c r="D356" s="47"/>
      <c r="E356" s="47"/>
      <c r="F356" s="47"/>
      <c r="G356" s="47"/>
      <c r="H356" s="47"/>
      <c r="I356" s="47"/>
      <c r="J356" s="47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</row>
    <row r="357" spans="1:53" ht="15.75" x14ac:dyDescent="0.25">
      <c r="A357" s="47"/>
      <c r="B357" s="47"/>
      <c r="C357" s="58"/>
      <c r="D357" s="47"/>
      <c r="E357" s="47"/>
      <c r="F357" s="47"/>
      <c r="G357" s="47"/>
      <c r="H357" s="47"/>
      <c r="I357" s="47"/>
      <c r="J357" s="47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</row>
    <row r="358" spans="1:53" ht="15.75" x14ac:dyDescent="0.25">
      <c r="A358" s="47"/>
      <c r="B358" s="47"/>
      <c r="C358" s="58"/>
      <c r="D358" s="47"/>
      <c r="E358" s="47"/>
      <c r="F358" s="47"/>
      <c r="G358" s="47"/>
      <c r="H358" s="47"/>
      <c r="I358" s="47"/>
      <c r="J358" s="47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</row>
    <row r="359" spans="1:53" ht="15.75" x14ac:dyDescent="0.25">
      <c r="A359" s="47"/>
      <c r="B359" s="47"/>
      <c r="C359" s="58"/>
      <c r="D359" s="47"/>
      <c r="E359" s="47"/>
      <c r="F359" s="47"/>
      <c r="G359" s="47"/>
      <c r="H359" s="47"/>
      <c r="I359" s="47"/>
      <c r="J359" s="47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</row>
    <row r="360" spans="1:53" ht="15.75" x14ac:dyDescent="0.25">
      <c r="A360" s="47"/>
      <c r="B360" s="47"/>
      <c r="C360" s="58"/>
      <c r="D360" s="47"/>
      <c r="E360" s="47"/>
      <c r="F360" s="47"/>
      <c r="G360" s="47"/>
      <c r="H360" s="47"/>
      <c r="I360" s="47"/>
      <c r="J360" s="47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</row>
    <row r="361" spans="1:53" ht="15.75" x14ac:dyDescent="0.25">
      <c r="A361" s="47"/>
      <c r="B361" s="47"/>
      <c r="C361" s="58"/>
      <c r="D361" s="47"/>
      <c r="E361" s="47"/>
      <c r="F361" s="47"/>
      <c r="G361" s="47"/>
      <c r="H361" s="47"/>
      <c r="I361" s="47"/>
      <c r="J361" s="47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</row>
    <row r="362" spans="1:53" ht="15.75" x14ac:dyDescent="0.25">
      <c r="A362" s="47"/>
      <c r="B362" s="47"/>
      <c r="C362" s="58"/>
      <c r="D362" s="47"/>
      <c r="E362" s="47"/>
      <c r="F362" s="47"/>
      <c r="G362" s="47"/>
      <c r="H362" s="47"/>
      <c r="I362" s="47"/>
      <c r="J362" s="47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</row>
    <row r="363" spans="1:53" ht="15.75" x14ac:dyDescent="0.25">
      <c r="A363" s="47"/>
      <c r="B363" s="47"/>
      <c r="C363" s="58"/>
      <c r="D363" s="47"/>
      <c r="E363" s="47"/>
      <c r="F363" s="47"/>
      <c r="G363" s="47"/>
      <c r="H363" s="47"/>
      <c r="I363" s="47"/>
      <c r="J363" s="47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</row>
    <row r="364" spans="1:53" ht="15.75" x14ac:dyDescent="0.25">
      <c r="A364" s="47"/>
      <c r="B364" s="47"/>
      <c r="C364" s="58"/>
      <c r="D364" s="47"/>
      <c r="E364" s="47"/>
      <c r="F364" s="47"/>
      <c r="G364" s="47"/>
      <c r="H364" s="47"/>
      <c r="I364" s="47"/>
      <c r="J364" s="47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</row>
    <row r="365" spans="1:53" ht="15.75" x14ac:dyDescent="0.25">
      <c r="A365" s="47"/>
      <c r="B365" s="47"/>
      <c r="C365" s="58"/>
      <c r="D365" s="47"/>
      <c r="E365" s="47"/>
      <c r="F365" s="47"/>
      <c r="G365" s="47"/>
      <c r="H365" s="47"/>
      <c r="I365" s="47"/>
      <c r="J365" s="47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</row>
    <row r="366" spans="1:53" ht="15.75" x14ac:dyDescent="0.25">
      <c r="A366" s="47"/>
      <c r="B366" s="47"/>
      <c r="C366" s="58"/>
      <c r="D366" s="47"/>
      <c r="E366" s="47"/>
      <c r="F366" s="47"/>
      <c r="G366" s="47"/>
      <c r="H366" s="47"/>
      <c r="I366" s="47"/>
      <c r="J366" s="47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</row>
    <row r="367" spans="1:53" ht="15.75" x14ac:dyDescent="0.25">
      <c r="A367" s="47"/>
      <c r="B367" s="47"/>
      <c r="C367" s="58"/>
      <c r="D367" s="47"/>
      <c r="E367" s="47"/>
      <c r="F367" s="47"/>
      <c r="G367" s="47"/>
      <c r="H367" s="47"/>
      <c r="I367" s="47"/>
      <c r="J367" s="47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</row>
    <row r="368" spans="1:53" ht="15.75" x14ac:dyDescent="0.25">
      <c r="A368" s="47"/>
      <c r="B368" s="47"/>
      <c r="C368" s="58"/>
      <c r="D368" s="47"/>
      <c r="E368" s="47"/>
      <c r="F368" s="47"/>
      <c r="G368" s="47"/>
      <c r="H368" s="47"/>
      <c r="I368" s="47"/>
      <c r="J368" s="47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</row>
    <row r="369" spans="1:53" ht="15.75" x14ac:dyDescent="0.25">
      <c r="A369" s="47"/>
      <c r="B369" s="47"/>
      <c r="C369" s="58"/>
      <c r="D369" s="47"/>
      <c r="E369" s="47"/>
      <c r="F369" s="47"/>
      <c r="G369" s="47"/>
      <c r="H369" s="47"/>
      <c r="I369" s="47"/>
      <c r="J369" s="47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</row>
    <row r="370" spans="1:53" ht="15.75" x14ac:dyDescent="0.25">
      <c r="A370" s="47"/>
      <c r="B370" s="47"/>
      <c r="C370" s="58"/>
      <c r="D370" s="47"/>
      <c r="E370" s="47"/>
      <c r="F370" s="47"/>
      <c r="G370" s="47"/>
      <c r="H370" s="47"/>
      <c r="I370" s="47"/>
      <c r="J370" s="47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</row>
    <row r="371" spans="1:53" ht="15.75" x14ac:dyDescent="0.25">
      <c r="A371" s="47"/>
      <c r="B371" s="47"/>
      <c r="C371" s="58"/>
      <c r="D371" s="47"/>
      <c r="E371" s="47"/>
      <c r="F371" s="47"/>
      <c r="G371" s="47"/>
      <c r="H371" s="47"/>
      <c r="I371" s="47"/>
      <c r="J371" s="47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</row>
    <row r="372" spans="1:53" ht="15.75" x14ac:dyDescent="0.25">
      <c r="A372" s="47"/>
      <c r="B372" s="47"/>
      <c r="C372" s="58"/>
      <c r="D372" s="47"/>
      <c r="E372" s="47"/>
      <c r="F372" s="47"/>
      <c r="G372" s="47"/>
      <c r="H372" s="47"/>
      <c r="I372" s="47"/>
      <c r="J372" s="47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</row>
    <row r="373" spans="1:53" ht="15.75" x14ac:dyDescent="0.25">
      <c r="A373" s="47"/>
      <c r="B373" s="47"/>
      <c r="C373" s="58"/>
      <c r="D373" s="47"/>
      <c r="E373" s="47"/>
      <c r="F373" s="47"/>
      <c r="G373" s="47"/>
      <c r="H373" s="47"/>
      <c r="I373" s="47"/>
      <c r="J373" s="47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</row>
    <row r="374" spans="1:53" ht="15.75" x14ac:dyDescent="0.25">
      <c r="A374" s="47"/>
      <c r="B374" s="47"/>
      <c r="C374" s="58"/>
      <c r="D374" s="47"/>
      <c r="E374" s="47"/>
      <c r="F374" s="47"/>
      <c r="G374" s="47"/>
      <c r="H374" s="47"/>
      <c r="I374" s="47"/>
      <c r="J374" s="47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</row>
    <row r="375" spans="1:53" ht="15.75" x14ac:dyDescent="0.25">
      <c r="A375" s="47"/>
      <c r="B375" s="47"/>
      <c r="C375" s="58"/>
      <c r="D375" s="47"/>
      <c r="E375" s="47"/>
      <c r="F375" s="47"/>
      <c r="G375" s="47"/>
      <c r="H375" s="47"/>
      <c r="I375" s="47"/>
      <c r="J375" s="47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</row>
    <row r="376" spans="1:53" ht="15.75" x14ac:dyDescent="0.25">
      <c r="A376" s="47"/>
      <c r="B376" s="47"/>
      <c r="C376" s="58"/>
      <c r="D376" s="47"/>
      <c r="E376" s="47"/>
      <c r="F376" s="47"/>
      <c r="G376" s="47"/>
      <c r="H376" s="47"/>
      <c r="I376" s="47"/>
      <c r="J376" s="47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</row>
    <row r="377" spans="1:53" ht="15.75" x14ac:dyDescent="0.25">
      <c r="A377" s="47"/>
      <c r="B377" s="47"/>
      <c r="C377" s="58"/>
      <c r="D377" s="47"/>
      <c r="E377" s="47"/>
      <c r="F377" s="47"/>
      <c r="G377" s="47"/>
      <c r="H377" s="47"/>
      <c r="I377" s="47"/>
      <c r="J377" s="47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</row>
    <row r="378" spans="1:53" ht="15.75" x14ac:dyDescent="0.25">
      <c r="A378" s="47"/>
      <c r="B378" s="47"/>
      <c r="C378" s="58"/>
      <c r="D378" s="47"/>
      <c r="E378" s="47"/>
      <c r="F378" s="47"/>
      <c r="G378" s="47"/>
      <c r="H378" s="47"/>
      <c r="I378" s="47"/>
      <c r="J378" s="47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</row>
    <row r="379" spans="1:53" ht="15.75" x14ac:dyDescent="0.25">
      <c r="A379" s="47"/>
      <c r="B379" s="47"/>
      <c r="C379" s="58"/>
      <c r="D379" s="47"/>
      <c r="E379" s="47"/>
      <c r="F379" s="47"/>
      <c r="G379" s="47"/>
      <c r="H379" s="47"/>
      <c r="I379" s="47"/>
      <c r="J379" s="47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</row>
    <row r="380" spans="1:53" ht="15.75" x14ac:dyDescent="0.25">
      <c r="A380" s="47"/>
      <c r="B380" s="47"/>
      <c r="C380" s="58"/>
      <c r="D380" s="47"/>
      <c r="E380" s="47"/>
      <c r="F380" s="47"/>
      <c r="G380" s="47"/>
      <c r="H380" s="47"/>
      <c r="I380" s="47"/>
      <c r="J380" s="47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</row>
    <row r="381" spans="1:53" ht="15.75" x14ac:dyDescent="0.25">
      <c r="A381" s="47"/>
      <c r="B381" s="47"/>
      <c r="C381" s="58"/>
      <c r="D381" s="47"/>
      <c r="E381" s="47"/>
      <c r="F381" s="47"/>
      <c r="G381" s="47"/>
      <c r="H381" s="47"/>
      <c r="I381" s="47"/>
      <c r="J381" s="47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</row>
    <row r="382" spans="1:53" ht="15.75" x14ac:dyDescent="0.25">
      <c r="A382" s="47"/>
      <c r="B382" s="47"/>
      <c r="C382" s="58"/>
      <c r="D382" s="47"/>
      <c r="E382" s="47"/>
      <c r="F382" s="47"/>
      <c r="G382" s="47"/>
      <c r="H382" s="47"/>
      <c r="I382" s="47"/>
      <c r="J382" s="47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</row>
    <row r="383" spans="1:53" ht="15.75" x14ac:dyDescent="0.25">
      <c r="A383" s="47"/>
      <c r="B383" s="47"/>
      <c r="C383" s="58"/>
      <c r="D383" s="47"/>
      <c r="E383" s="47"/>
      <c r="F383" s="47"/>
      <c r="G383" s="47"/>
      <c r="H383" s="47"/>
      <c r="I383" s="47"/>
      <c r="J383" s="47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</row>
    <row r="384" spans="1:53" ht="15.75" x14ac:dyDescent="0.25">
      <c r="A384" s="47"/>
      <c r="B384" s="47"/>
      <c r="C384" s="58"/>
      <c r="D384" s="47"/>
      <c r="E384" s="47"/>
      <c r="F384" s="47"/>
      <c r="G384" s="47"/>
      <c r="H384" s="47"/>
      <c r="I384" s="47"/>
      <c r="J384" s="47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</row>
    <row r="385" spans="1:53" ht="15.75" x14ac:dyDescent="0.25">
      <c r="A385" s="47"/>
      <c r="B385" s="47"/>
      <c r="C385" s="58"/>
      <c r="D385" s="47"/>
      <c r="E385" s="47"/>
      <c r="F385" s="47"/>
      <c r="G385" s="47"/>
      <c r="H385" s="47"/>
      <c r="I385" s="47"/>
      <c r="J385" s="47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</row>
    <row r="386" spans="1:53" ht="15.75" x14ac:dyDescent="0.25">
      <c r="A386" s="47"/>
      <c r="B386" s="47"/>
      <c r="C386" s="58"/>
      <c r="D386" s="47"/>
      <c r="E386" s="47"/>
      <c r="F386" s="47"/>
      <c r="G386" s="47"/>
      <c r="H386" s="47"/>
      <c r="I386" s="47"/>
      <c r="J386" s="47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</row>
    <row r="387" spans="1:53" ht="15.75" x14ac:dyDescent="0.25">
      <c r="A387" s="47"/>
      <c r="B387" s="47"/>
      <c r="C387" s="58"/>
      <c r="D387" s="47"/>
      <c r="E387" s="47"/>
      <c r="F387" s="47"/>
      <c r="G387" s="47"/>
      <c r="H387" s="47"/>
      <c r="I387" s="47"/>
      <c r="J387" s="47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</row>
    <row r="388" spans="1:53" ht="15.75" x14ac:dyDescent="0.25">
      <c r="A388" s="47"/>
      <c r="B388" s="47"/>
      <c r="C388" s="58"/>
      <c r="D388" s="47"/>
      <c r="E388" s="47"/>
      <c r="F388" s="47"/>
      <c r="G388" s="47"/>
      <c r="H388" s="47"/>
      <c r="I388" s="47"/>
      <c r="J388" s="47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</row>
    <row r="389" spans="1:53" ht="15.75" x14ac:dyDescent="0.25">
      <c r="A389" s="47"/>
      <c r="B389" s="47"/>
      <c r="C389" s="58"/>
      <c r="D389" s="47"/>
      <c r="E389" s="47"/>
      <c r="F389" s="47"/>
      <c r="G389" s="47"/>
      <c r="H389" s="47"/>
      <c r="I389" s="47"/>
      <c r="J389" s="47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</row>
    <row r="390" spans="1:53" ht="15.75" x14ac:dyDescent="0.25">
      <c r="A390" s="47"/>
      <c r="B390" s="47"/>
      <c r="C390" s="58"/>
      <c r="D390" s="47"/>
      <c r="E390" s="47"/>
      <c r="F390" s="47"/>
      <c r="G390" s="47"/>
      <c r="H390" s="47"/>
      <c r="I390" s="47"/>
      <c r="J390" s="47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</row>
    <row r="391" spans="1:53" ht="15.75" x14ac:dyDescent="0.25">
      <c r="A391" s="47"/>
      <c r="B391" s="47"/>
      <c r="C391" s="58"/>
      <c r="D391" s="47"/>
      <c r="E391" s="47"/>
      <c r="F391" s="47"/>
      <c r="G391" s="47"/>
      <c r="H391" s="47"/>
      <c r="I391" s="47"/>
      <c r="J391" s="47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</row>
    <row r="392" spans="1:53" ht="15.75" x14ac:dyDescent="0.25">
      <c r="A392" s="47"/>
      <c r="B392" s="47"/>
      <c r="C392" s="58"/>
      <c r="D392" s="47"/>
      <c r="E392" s="47"/>
      <c r="F392" s="47"/>
      <c r="G392" s="47"/>
      <c r="H392" s="47"/>
      <c r="I392" s="47"/>
      <c r="J392" s="47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</row>
    <row r="393" spans="1:53" ht="15.75" x14ac:dyDescent="0.25">
      <c r="A393" s="47"/>
      <c r="B393" s="47"/>
      <c r="C393" s="58"/>
      <c r="D393" s="47"/>
      <c r="E393" s="47"/>
      <c r="F393" s="47"/>
      <c r="G393" s="47"/>
      <c r="H393" s="47"/>
      <c r="I393" s="47"/>
      <c r="J393" s="47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</row>
    <row r="394" spans="1:53" ht="15.75" x14ac:dyDescent="0.25">
      <c r="A394" s="47"/>
      <c r="B394" s="47"/>
      <c r="C394" s="58"/>
      <c r="D394" s="47"/>
      <c r="E394" s="47"/>
      <c r="F394" s="47"/>
      <c r="G394" s="47"/>
      <c r="H394" s="47"/>
      <c r="I394" s="47"/>
      <c r="J394" s="47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</row>
    <row r="395" spans="1:53" ht="15.75" x14ac:dyDescent="0.25">
      <c r="A395" s="47"/>
      <c r="B395" s="47"/>
      <c r="C395" s="58"/>
      <c r="D395" s="47"/>
      <c r="E395" s="47"/>
      <c r="F395" s="47"/>
      <c r="G395" s="47"/>
      <c r="H395" s="47"/>
      <c r="I395" s="47"/>
      <c r="J395" s="47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</row>
    <row r="396" spans="1:53" ht="15.75" x14ac:dyDescent="0.25">
      <c r="A396" s="47"/>
      <c r="B396" s="47"/>
      <c r="C396" s="58"/>
      <c r="D396" s="47"/>
      <c r="E396" s="47"/>
      <c r="F396" s="47"/>
      <c r="G396" s="47"/>
      <c r="H396" s="47"/>
      <c r="I396" s="47"/>
      <c r="J396" s="47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</row>
    <row r="397" spans="1:53" ht="15.75" x14ac:dyDescent="0.25">
      <c r="A397" s="47"/>
      <c r="B397" s="47"/>
      <c r="C397" s="58"/>
      <c r="D397" s="47"/>
      <c r="E397" s="47"/>
      <c r="F397" s="47"/>
      <c r="G397" s="47"/>
      <c r="H397" s="47"/>
      <c r="I397" s="47"/>
      <c r="J397" s="47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</row>
    <row r="398" spans="1:53" ht="15.75" x14ac:dyDescent="0.25">
      <c r="A398" s="47"/>
      <c r="B398" s="47"/>
      <c r="C398" s="58"/>
      <c r="D398" s="47"/>
      <c r="E398" s="47"/>
      <c r="F398" s="47"/>
      <c r="G398" s="47"/>
      <c r="H398" s="47"/>
      <c r="I398" s="47"/>
      <c r="J398" s="47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</row>
    <row r="399" spans="1:53" ht="15.75" x14ac:dyDescent="0.25">
      <c r="A399" s="47"/>
      <c r="B399" s="47"/>
      <c r="C399" s="58"/>
      <c r="D399" s="47"/>
      <c r="E399" s="47"/>
      <c r="F399" s="47"/>
      <c r="G399" s="47"/>
      <c r="H399" s="47"/>
      <c r="I399" s="47"/>
      <c r="J399" s="47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</row>
    <row r="400" spans="1:53" ht="15.75" x14ac:dyDescent="0.25">
      <c r="A400" s="47"/>
      <c r="B400" s="47"/>
      <c r="C400" s="58"/>
      <c r="D400" s="47"/>
      <c r="E400" s="47"/>
      <c r="F400" s="47"/>
      <c r="G400" s="47"/>
      <c r="H400" s="47"/>
      <c r="I400" s="47"/>
      <c r="J400" s="47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</row>
    <row r="401" spans="1:53" ht="15.75" x14ac:dyDescent="0.25">
      <c r="A401" s="47"/>
      <c r="B401" s="47"/>
      <c r="C401" s="58"/>
      <c r="D401" s="47"/>
      <c r="E401" s="47"/>
      <c r="F401" s="47"/>
      <c r="G401" s="47"/>
      <c r="H401" s="47"/>
      <c r="I401" s="47"/>
      <c r="J401" s="47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</row>
    <row r="402" spans="1:53" ht="15.75" x14ac:dyDescent="0.25">
      <c r="A402" s="47"/>
      <c r="B402" s="47"/>
      <c r="C402" s="58"/>
      <c r="D402" s="47"/>
      <c r="E402" s="47"/>
      <c r="F402" s="47"/>
      <c r="G402" s="47"/>
      <c r="H402" s="47"/>
      <c r="I402" s="47"/>
      <c r="J402" s="47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</row>
    <row r="403" spans="1:53" ht="15.75" x14ac:dyDescent="0.25">
      <c r="A403" s="47"/>
      <c r="B403" s="47"/>
      <c r="C403" s="58"/>
      <c r="D403" s="47"/>
      <c r="E403" s="47"/>
      <c r="F403" s="47"/>
      <c r="G403" s="47"/>
      <c r="H403" s="47"/>
      <c r="I403" s="47"/>
      <c r="J403" s="47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</row>
    <row r="404" spans="1:53" ht="15.75" x14ac:dyDescent="0.25">
      <c r="A404" s="47"/>
      <c r="B404" s="47"/>
      <c r="C404" s="58"/>
      <c r="D404" s="47"/>
      <c r="E404" s="47"/>
      <c r="F404" s="47"/>
      <c r="G404" s="47"/>
      <c r="H404" s="47"/>
      <c r="I404" s="47"/>
      <c r="J404" s="47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</row>
    <row r="405" spans="1:53" ht="15.75" x14ac:dyDescent="0.25">
      <c r="A405" s="47"/>
      <c r="B405" s="47"/>
      <c r="C405" s="58"/>
      <c r="D405" s="47"/>
      <c r="E405" s="47"/>
      <c r="F405" s="47"/>
      <c r="G405" s="47"/>
      <c r="H405" s="47"/>
      <c r="I405" s="47"/>
      <c r="J405" s="47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</row>
    <row r="406" spans="1:53" ht="15.75" x14ac:dyDescent="0.25">
      <c r="A406" s="47"/>
      <c r="B406" s="47"/>
      <c r="C406" s="58"/>
      <c r="D406" s="47"/>
      <c r="E406" s="47"/>
      <c r="F406" s="47"/>
      <c r="G406" s="47"/>
      <c r="H406" s="47"/>
      <c r="I406" s="47"/>
      <c r="J406" s="47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</row>
    <row r="407" spans="1:53" ht="15.75" x14ac:dyDescent="0.25">
      <c r="A407" s="47"/>
      <c r="B407" s="47"/>
      <c r="C407" s="58"/>
      <c r="D407" s="47"/>
      <c r="E407" s="47"/>
      <c r="F407" s="47"/>
      <c r="G407" s="47"/>
      <c r="H407" s="47"/>
      <c r="I407" s="47"/>
      <c r="J407" s="47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</row>
    <row r="408" spans="1:53" ht="15.75" x14ac:dyDescent="0.25">
      <c r="A408" s="47"/>
      <c r="B408" s="47"/>
      <c r="C408" s="58"/>
      <c r="D408" s="47"/>
      <c r="E408" s="47"/>
      <c r="F408" s="47"/>
      <c r="G408" s="47"/>
      <c r="H408" s="47"/>
      <c r="I408" s="47"/>
      <c r="J408" s="47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</row>
    <row r="409" spans="1:53" ht="15.75" x14ac:dyDescent="0.25">
      <c r="A409" s="47"/>
      <c r="B409" s="47"/>
      <c r="C409" s="58"/>
      <c r="D409" s="47"/>
      <c r="E409" s="47"/>
      <c r="F409" s="47"/>
      <c r="G409" s="47"/>
      <c r="H409" s="47"/>
      <c r="I409" s="47"/>
      <c r="J409" s="47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</row>
    <row r="410" spans="1:53" ht="15.75" x14ac:dyDescent="0.25">
      <c r="A410" s="47"/>
      <c r="B410" s="47"/>
      <c r="C410" s="58"/>
      <c r="D410" s="47"/>
      <c r="E410" s="47"/>
      <c r="F410" s="47"/>
      <c r="G410" s="47"/>
      <c r="H410" s="47"/>
      <c r="I410" s="47"/>
      <c r="J410" s="47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</row>
    <row r="411" spans="1:53" ht="15.75" x14ac:dyDescent="0.25">
      <c r="A411" s="47"/>
      <c r="B411" s="47"/>
      <c r="C411" s="58"/>
      <c r="D411" s="47"/>
      <c r="E411" s="47"/>
      <c r="F411" s="47"/>
      <c r="G411" s="47"/>
      <c r="H411" s="47"/>
      <c r="I411" s="47"/>
      <c r="J411" s="47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</row>
    <row r="412" spans="1:53" ht="15.75" x14ac:dyDescent="0.25">
      <c r="A412" s="47"/>
      <c r="B412" s="47"/>
      <c r="C412" s="58"/>
      <c r="D412" s="47"/>
      <c r="E412" s="47"/>
      <c r="F412" s="47"/>
      <c r="G412" s="47"/>
      <c r="H412" s="47"/>
      <c r="I412" s="47"/>
      <c r="J412" s="47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</row>
    <row r="413" spans="1:53" ht="15.75" x14ac:dyDescent="0.25">
      <c r="A413" s="47"/>
      <c r="B413" s="47"/>
      <c r="C413" s="58"/>
      <c r="D413" s="47"/>
      <c r="E413" s="47"/>
      <c r="F413" s="47"/>
      <c r="G413" s="47"/>
      <c r="H413" s="47"/>
      <c r="I413" s="47"/>
      <c r="J413" s="47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</row>
    <row r="414" spans="1:53" ht="15.75" x14ac:dyDescent="0.25">
      <c r="A414" s="47"/>
      <c r="B414" s="47"/>
      <c r="C414" s="58"/>
      <c r="D414" s="47"/>
      <c r="E414" s="47"/>
      <c r="F414" s="47"/>
      <c r="G414" s="47"/>
      <c r="H414" s="47"/>
      <c r="I414" s="47"/>
      <c r="J414" s="47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</row>
    <row r="415" spans="1:53" ht="15.75" x14ac:dyDescent="0.25">
      <c r="A415" s="47"/>
      <c r="B415" s="47"/>
      <c r="C415" s="58"/>
      <c r="D415" s="47"/>
      <c r="E415" s="47"/>
      <c r="F415" s="47"/>
      <c r="G415" s="47"/>
      <c r="H415" s="47"/>
      <c r="I415" s="47"/>
      <c r="J415" s="47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</row>
    <row r="416" spans="1:53" ht="15.75" x14ac:dyDescent="0.25">
      <c r="A416" s="47"/>
      <c r="B416" s="47"/>
      <c r="C416" s="58"/>
      <c r="D416" s="47"/>
      <c r="E416" s="47"/>
      <c r="F416" s="47"/>
      <c r="G416" s="47"/>
      <c r="H416" s="47"/>
      <c r="I416" s="47"/>
      <c r="J416" s="47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</row>
    <row r="417" spans="1:53" ht="15.75" x14ac:dyDescent="0.25">
      <c r="A417" s="47"/>
      <c r="B417" s="47"/>
      <c r="C417" s="58"/>
      <c r="D417" s="47"/>
      <c r="E417" s="47"/>
      <c r="F417" s="47"/>
      <c r="G417" s="47"/>
      <c r="H417" s="47"/>
      <c r="I417" s="47"/>
      <c r="J417" s="47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</row>
    <row r="418" spans="1:53" ht="15.75" x14ac:dyDescent="0.25">
      <c r="A418" s="47"/>
      <c r="B418" s="47"/>
      <c r="C418" s="58"/>
      <c r="D418" s="47"/>
      <c r="E418" s="47"/>
      <c r="F418" s="47"/>
      <c r="G418" s="47"/>
      <c r="H418" s="47"/>
      <c r="I418" s="47"/>
      <c r="J418" s="47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</row>
    <row r="419" spans="1:53" ht="15.75" x14ac:dyDescent="0.25">
      <c r="A419" s="47"/>
      <c r="B419" s="47"/>
      <c r="C419" s="58"/>
      <c r="D419" s="47"/>
      <c r="E419" s="47"/>
      <c r="F419" s="47"/>
      <c r="G419" s="47"/>
      <c r="H419" s="47"/>
      <c r="I419" s="47"/>
      <c r="J419" s="47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</row>
    <row r="420" spans="1:53" ht="15.75" x14ac:dyDescent="0.25">
      <c r="A420" s="47"/>
      <c r="B420" s="47"/>
      <c r="C420" s="58"/>
      <c r="D420" s="47"/>
      <c r="E420" s="47"/>
      <c r="F420" s="47"/>
      <c r="G420" s="47"/>
      <c r="H420" s="47"/>
      <c r="I420" s="47"/>
      <c r="J420" s="47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</row>
    <row r="421" spans="1:53" ht="15.75" x14ac:dyDescent="0.25">
      <c r="A421" s="47"/>
      <c r="B421" s="47"/>
      <c r="C421" s="58"/>
      <c r="D421" s="47"/>
      <c r="E421" s="47"/>
      <c r="F421" s="47"/>
      <c r="G421" s="47"/>
      <c r="H421" s="47"/>
      <c r="I421" s="47"/>
      <c r="J421" s="47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</row>
    <row r="422" spans="1:53" ht="15.75" x14ac:dyDescent="0.25">
      <c r="A422" s="47"/>
      <c r="B422" s="47"/>
      <c r="C422" s="58"/>
      <c r="D422" s="47"/>
      <c r="E422" s="47"/>
      <c r="F422" s="47"/>
      <c r="G422" s="47"/>
      <c r="H422" s="47"/>
      <c r="I422" s="47"/>
      <c r="J422" s="47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</row>
    <row r="423" spans="1:53" ht="15.75" x14ac:dyDescent="0.25">
      <c r="A423" s="47"/>
      <c r="B423" s="47"/>
      <c r="C423" s="58"/>
      <c r="D423" s="47"/>
      <c r="E423" s="47"/>
      <c r="F423" s="47"/>
      <c r="G423" s="47"/>
      <c r="H423" s="47"/>
      <c r="I423" s="47"/>
      <c r="J423" s="47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</row>
    <row r="424" spans="1:53" ht="15.75" x14ac:dyDescent="0.25">
      <c r="A424" s="47"/>
      <c r="B424" s="47"/>
      <c r="C424" s="58"/>
      <c r="D424" s="47"/>
      <c r="E424" s="47"/>
      <c r="F424" s="47"/>
      <c r="G424" s="47"/>
      <c r="H424" s="47"/>
      <c r="I424" s="47"/>
      <c r="J424" s="47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</row>
    <row r="425" spans="1:53" ht="15.75" x14ac:dyDescent="0.25">
      <c r="A425" s="47"/>
      <c r="B425" s="47"/>
      <c r="C425" s="58"/>
      <c r="D425" s="47"/>
      <c r="E425" s="47"/>
      <c r="F425" s="47"/>
      <c r="G425" s="47"/>
      <c r="H425" s="47"/>
      <c r="I425" s="47"/>
      <c r="J425" s="47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</row>
    <row r="426" spans="1:53" ht="15.75" x14ac:dyDescent="0.25">
      <c r="A426" s="47"/>
      <c r="B426" s="47"/>
      <c r="C426" s="58"/>
      <c r="D426" s="47"/>
      <c r="E426" s="47"/>
      <c r="F426" s="47"/>
      <c r="G426" s="47"/>
      <c r="H426" s="47"/>
      <c r="I426" s="47"/>
      <c r="J426" s="47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</row>
    <row r="427" spans="1:53" ht="15.75" x14ac:dyDescent="0.25">
      <c r="A427" s="47"/>
      <c r="B427" s="47"/>
      <c r="C427" s="58"/>
      <c r="D427" s="47"/>
      <c r="E427" s="47"/>
      <c r="F427" s="47"/>
      <c r="G427" s="47"/>
      <c r="H427" s="47"/>
      <c r="I427" s="47"/>
      <c r="J427" s="47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</row>
    <row r="428" spans="1:53" ht="15.75" x14ac:dyDescent="0.25">
      <c r="A428" s="47"/>
      <c r="B428" s="47"/>
      <c r="C428" s="58"/>
      <c r="D428" s="47"/>
      <c r="E428" s="47"/>
      <c r="F428" s="47"/>
      <c r="G428" s="47"/>
      <c r="H428" s="47"/>
      <c r="I428" s="47"/>
      <c r="J428" s="47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</row>
    <row r="429" spans="1:53" ht="15.75" x14ac:dyDescent="0.25">
      <c r="A429" s="47"/>
      <c r="B429" s="47"/>
      <c r="C429" s="58"/>
      <c r="D429" s="47"/>
      <c r="E429" s="47"/>
      <c r="F429" s="47"/>
      <c r="G429" s="47"/>
      <c r="H429" s="47"/>
      <c r="I429" s="47"/>
      <c r="J429" s="47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</row>
    <row r="430" spans="1:53" ht="15.75" x14ac:dyDescent="0.25">
      <c r="A430" s="47"/>
      <c r="B430" s="47"/>
      <c r="C430" s="58"/>
      <c r="D430" s="47"/>
      <c r="E430" s="47"/>
      <c r="F430" s="47"/>
      <c r="G430" s="47"/>
      <c r="H430" s="47"/>
      <c r="I430" s="47"/>
      <c r="J430" s="47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</row>
    <row r="431" spans="1:53" ht="15.75" x14ac:dyDescent="0.25">
      <c r="A431" s="47"/>
      <c r="B431" s="47"/>
      <c r="C431" s="58"/>
      <c r="D431" s="47"/>
      <c r="E431" s="47"/>
      <c r="F431" s="47"/>
      <c r="G431" s="47"/>
      <c r="H431" s="47"/>
      <c r="I431" s="47"/>
      <c r="J431" s="47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</row>
    <row r="432" spans="1:53" ht="15.75" x14ac:dyDescent="0.25">
      <c r="A432" s="47"/>
      <c r="B432" s="47"/>
      <c r="C432" s="58"/>
      <c r="D432" s="47"/>
      <c r="E432" s="47"/>
      <c r="F432" s="47"/>
      <c r="G432" s="47"/>
      <c r="H432" s="47"/>
      <c r="I432" s="47"/>
      <c r="J432" s="47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</row>
    <row r="433" spans="1:53" ht="15.75" x14ac:dyDescent="0.25">
      <c r="A433" s="47"/>
      <c r="B433" s="47"/>
      <c r="C433" s="58"/>
      <c r="D433" s="47"/>
      <c r="E433" s="47"/>
      <c r="F433" s="47"/>
      <c r="G433" s="47"/>
      <c r="H433" s="47"/>
      <c r="I433" s="47"/>
      <c r="J433" s="47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</row>
    <row r="434" spans="1:53" ht="15.75" x14ac:dyDescent="0.25">
      <c r="A434" s="47"/>
      <c r="B434" s="47"/>
      <c r="C434" s="58"/>
      <c r="D434" s="47"/>
      <c r="E434" s="47"/>
      <c r="F434" s="47"/>
      <c r="G434" s="47"/>
      <c r="H434" s="47"/>
      <c r="I434" s="47"/>
      <c r="J434" s="47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</row>
    <row r="435" spans="1:53" ht="15.75" x14ac:dyDescent="0.25">
      <c r="A435" s="47"/>
      <c r="B435" s="47"/>
      <c r="C435" s="58"/>
      <c r="D435" s="47"/>
      <c r="E435" s="47"/>
      <c r="F435" s="47"/>
      <c r="G435" s="47"/>
      <c r="H435" s="47"/>
      <c r="I435" s="47"/>
      <c r="J435" s="47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</row>
    <row r="436" spans="1:53" ht="15.75" x14ac:dyDescent="0.25">
      <c r="A436" s="47"/>
      <c r="B436" s="47"/>
      <c r="C436" s="58"/>
      <c r="D436" s="47"/>
      <c r="E436" s="47"/>
      <c r="F436" s="47"/>
      <c r="G436" s="47"/>
      <c r="H436" s="47"/>
      <c r="I436" s="47"/>
      <c r="J436" s="47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</row>
    <row r="437" spans="1:53" ht="15.75" x14ac:dyDescent="0.25">
      <c r="A437" s="47"/>
      <c r="B437" s="47"/>
      <c r="C437" s="58"/>
      <c r="D437" s="47"/>
      <c r="E437" s="47"/>
      <c r="F437" s="47"/>
      <c r="G437" s="47"/>
      <c r="H437" s="47"/>
      <c r="I437" s="47"/>
      <c r="J437" s="47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</row>
    <row r="438" spans="1:53" ht="15.75" x14ac:dyDescent="0.25">
      <c r="A438" s="47"/>
      <c r="B438" s="47"/>
      <c r="C438" s="58"/>
      <c r="D438" s="47"/>
      <c r="E438" s="47"/>
      <c r="F438" s="47"/>
      <c r="G438" s="47"/>
      <c r="H438" s="47"/>
      <c r="I438" s="47"/>
      <c r="J438" s="47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</row>
    <row r="439" spans="1:53" ht="15.75" x14ac:dyDescent="0.25">
      <c r="A439" s="47"/>
      <c r="B439" s="47"/>
      <c r="C439" s="58"/>
      <c r="D439" s="47"/>
      <c r="E439" s="47"/>
      <c r="F439" s="47"/>
      <c r="G439" s="47"/>
      <c r="H439" s="47"/>
      <c r="I439" s="47"/>
      <c r="J439" s="47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</row>
    <row r="440" spans="1:53" ht="15.75" x14ac:dyDescent="0.25">
      <c r="A440" s="47"/>
      <c r="B440" s="47"/>
      <c r="C440" s="58"/>
      <c r="D440" s="47"/>
      <c r="E440" s="47"/>
      <c r="F440" s="47"/>
      <c r="G440" s="47"/>
      <c r="H440" s="47"/>
      <c r="I440" s="47"/>
      <c r="J440" s="47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</row>
    <row r="441" spans="1:53" ht="15.75" x14ac:dyDescent="0.25">
      <c r="A441" s="47"/>
      <c r="B441" s="47"/>
      <c r="C441" s="58"/>
      <c r="D441" s="47"/>
      <c r="E441" s="47"/>
      <c r="F441" s="47"/>
      <c r="G441" s="47"/>
      <c r="H441" s="47"/>
      <c r="I441" s="47"/>
      <c r="J441" s="47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</row>
    <row r="442" spans="1:53" ht="15.75" x14ac:dyDescent="0.25">
      <c r="A442" s="47"/>
      <c r="B442" s="47"/>
      <c r="C442" s="58"/>
      <c r="D442" s="47"/>
      <c r="E442" s="47"/>
      <c r="F442" s="47"/>
      <c r="G442" s="47"/>
      <c r="H442" s="47"/>
      <c r="I442" s="47"/>
      <c r="J442" s="47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</row>
    <row r="443" spans="1:53" ht="15.75" x14ac:dyDescent="0.25">
      <c r="A443" s="47"/>
      <c r="B443" s="47"/>
      <c r="C443" s="58"/>
      <c r="D443" s="47"/>
      <c r="E443" s="47"/>
      <c r="F443" s="47"/>
      <c r="G443" s="47"/>
      <c r="H443" s="47"/>
      <c r="I443" s="47"/>
      <c r="J443" s="47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</row>
    <row r="444" spans="1:53" ht="15.75" x14ac:dyDescent="0.25">
      <c r="A444" s="47"/>
      <c r="B444" s="47"/>
      <c r="C444" s="58"/>
      <c r="D444" s="47"/>
      <c r="E444" s="47"/>
      <c r="F444" s="47"/>
      <c r="G444" s="47"/>
      <c r="H444" s="47"/>
      <c r="I444" s="47"/>
      <c r="J444" s="47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</row>
    <row r="445" spans="1:53" ht="15.75" x14ac:dyDescent="0.25">
      <c r="A445" s="47"/>
      <c r="B445" s="47"/>
      <c r="C445" s="58"/>
      <c r="D445" s="47"/>
      <c r="E445" s="47"/>
      <c r="F445" s="47"/>
      <c r="G445" s="47"/>
      <c r="H445" s="47"/>
      <c r="I445" s="47"/>
      <c r="J445" s="47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</row>
    <row r="446" spans="1:53" ht="15.75" x14ac:dyDescent="0.25">
      <c r="A446" s="47"/>
      <c r="B446" s="47"/>
      <c r="C446" s="58"/>
      <c r="D446" s="47"/>
      <c r="E446" s="47"/>
      <c r="F446" s="47"/>
      <c r="G446" s="47"/>
      <c r="H446" s="47"/>
      <c r="I446" s="47"/>
      <c r="J446" s="47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</row>
    <row r="447" spans="1:53" ht="15.75" x14ac:dyDescent="0.25">
      <c r="A447" s="47"/>
      <c r="B447" s="47"/>
      <c r="C447" s="58"/>
      <c r="D447" s="47"/>
      <c r="E447" s="47"/>
      <c r="F447" s="47"/>
      <c r="G447" s="47"/>
      <c r="H447" s="47"/>
      <c r="I447" s="47"/>
      <c r="J447" s="47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</row>
    <row r="448" spans="1:53" ht="15.75" x14ac:dyDescent="0.25">
      <c r="A448" s="47"/>
      <c r="B448" s="47"/>
      <c r="C448" s="58"/>
      <c r="D448" s="47"/>
      <c r="E448" s="47"/>
      <c r="F448" s="47"/>
      <c r="G448" s="47"/>
      <c r="H448" s="47"/>
      <c r="I448" s="47"/>
      <c r="J448" s="47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</row>
    <row r="449" spans="1:53" ht="15.75" x14ac:dyDescent="0.25">
      <c r="A449" s="47"/>
      <c r="B449" s="47"/>
      <c r="C449" s="58"/>
      <c r="D449" s="47"/>
      <c r="E449" s="47"/>
      <c r="F449" s="47"/>
      <c r="G449" s="47"/>
      <c r="H449" s="47"/>
      <c r="I449" s="47"/>
      <c r="J449" s="47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</row>
    <row r="450" spans="1:53" ht="15.75" x14ac:dyDescent="0.25">
      <c r="A450" s="47"/>
      <c r="B450" s="47"/>
      <c r="C450" s="58"/>
      <c r="D450" s="47"/>
      <c r="E450" s="47"/>
      <c r="F450" s="47"/>
      <c r="G450" s="47"/>
      <c r="H450" s="47"/>
      <c r="I450" s="47"/>
      <c r="J450" s="47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</row>
    <row r="451" spans="1:53" ht="15.75" x14ac:dyDescent="0.25">
      <c r="A451" s="47"/>
      <c r="B451" s="47"/>
      <c r="C451" s="58"/>
      <c r="D451" s="47"/>
      <c r="E451" s="47"/>
      <c r="F451" s="47"/>
      <c r="G451" s="47"/>
      <c r="H451" s="47"/>
      <c r="I451" s="47"/>
      <c r="J451" s="47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</row>
    <row r="452" spans="1:53" ht="15.75" x14ac:dyDescent="0.25">
      <c r="A452" s="47"/>
      <c r="B452" s="47"/>
      <c r="C452" s="58"/>
      <c r="D452" s="47"/>
      <c r="E452" s="47"/>
      <c r="F452" s="47"/>
      <c r="G452" s="47"/>
      <c r="H452" s="47"/>
      <c r="I452" s="47"/>
      <c r="J452" s="47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</row>
    <row r="453" spans="1:53" ht="15.75" x14ac:dyDescent="0.25">
      <c r="A453" s="47"/>
      <c r="B453" s="47"/>
      <c r="C453" s="58"/>
      <c r="D453" s="47"/>
      <c r="E453" s="47"/>
      <c r="F453" s="47"/>
      <c r="G453" s="47"/>
      <c r="H453" s="47"/>
      <c r="I453" s="47"/>
      <c r="J453" s="47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</row>
    <row r="454" spans="1:53" ht="15.75" x14ac:dyDescent="0.25">
      <c r="A454" s="47"/>
      <c r="B454" s="47"/>
      <c r="C454" s="58"/>
      <c r="D454" s="47"/>
      <c r="E454" s="47"/>
      <c r="F454" s="47"/>
      <c r="G454" s="47"/>
      <c r="H454" s="47"/>
      <c r="I454" s="47"/>
      <c r="J454" s="47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</row>
  </sheetData>
  <mergeCells count="105">
    <mergeCell ref="C236:C240"/>
    <mergeCell ref="C241:C245"/>
    <mergeCell ref="C246:C250"/>
    <mergeCell ref="A251:A255"/>
    <mergeCell ref="B251:B255"/>
    <mergeCell ref="C251:C255"/>
    <mergeCell ref="A196:A250"/>
    <mergeCell ref="B196:B250"/>
    <mergeCell ref="C196:C200"/>
    <mergeCell ref="C201:C205"/>
    <mergeCell ref="C206:C210"/>
    <mergeCell ref="C211:C215"/>
    <mergeCell ref="C216:C220"/>
    <mergeCell ref="C221:C225"/>
    <mergeCell ref="C226:C230"/>
    <mergeCell ref="C231:C235"/>
    <mergeCell ref="A332:J332"/>
    <mergeCell ref="A333:J333"/>
    <mergeCell ref="A334:J334"/>
    <mergeCell ref="A335:J335"/>
    <mergeCell ref="A336:J336"/>
    <mergeCell ref="C301:C305"/>
    <mergeCell ref="C306:C310"/>
    <mergeCell ref="C311:C315"/>
    <mergeCell ref="C316:C320"/>
    <mergeCell ref="C321:C325"/>
    <mergeCell ref="C326:C330"/>
    <mergeCell ref="A256:B330"/>
    <mergeCell ref="C256:C260"/>
    <mergeCell ref="C261:C265"/>
    <mergeCell ref="C266:C270"/>
    <mergeCell ref="C271:C275"/>
    <mergeCell ref="C276:C280"/>
    <mergeCell ref="C281:C285"/>
    <mergeCell ref="C286:C290"/>
    <mergeCell ref="C291:C295"/>
    <mergeCell ref="C296:C300"/>
    <mergeCell ref="A331:J331"/>
    <mergeCell ref="A176:A195"/>
    <mergeCell ref="B176:B195"/>
    <mergeCell ref="C176:C180"/>
    <mergeCell ref="C181:C185"/>
    <mergeCell ref="C186:C190"/>
    <mergeCell ref="C191:C195"/>
    <mergeCell ref="A106:A110"/>
    <mergeCell ref="B106:B110"/>
    <mergeCell ref="C106:C110"/>
    <mergeCell ref="C151:C155"/>
    <mergeCell ref="C156:C160"/>
    <mergeCell ref="C161:C165"/>
    <mergeCell ref="C166:C170"/>
    <mergeCell ref="C171:C175"/>
    <mergeCell ref="A111:A175"/>
    <mergeCell ref="B111:B175"/>
    <mergeCell ref="C111:C115"/>
    <mergeCell ref="C116:C120"/>
    <mergeCell ref="C121:C125"/>
    <mergeCell ref="C131:C135"/>
    <mergeCell ref="C136:C140"/>
    <mergeCell ref="C141:C145"/>
    <mergeCell ref="C146:C150"/>
    <mergeCell ref="B51:B65"/>
    <mergeCell ref="C51:C55"/>
    <mergeCell ref="C56:C60"/>
    <mergeCell ref="C61:C65"/>
    <mergeCell ref="A96:A100"/>
    <mergeCell ref="B96:B100"/>
    <mergeCell ref="C96:C100"/>
    <mergeCell ref="A101:A105"/>
    <mergeCell ref="B101:B105"/>
    <mergeCell ref="C101:C105"/>
    <mergeCell ref="A66:A80"/>
    <mergeCell ref="B66:B80"/>
    <mergeCell ref="C66:C70"/>
    <mergeCell ref="C71:C75"/>
    <mergeCell ref="C76:C80"/>
    <mergeCell ref="A81:A95"/>
    <mergeCell ref="B81:B95"/>
    <mergeCell ref="C81:C85"/>
    <mergeCell ref="C86:C90"/>
    <mergeCell ref="C91:C95"/>
    <mergeCell ref="F1:J1"/>
    <mergeCell ref="A2:J2"/>
    <mergeCell ref="A3:A4"/>
    <mergeCell ref="B3:B4"/>
    <mergeCell ref="C3:C4"/>
    <mergeCell ref="D3:D4"/>
    <mergeCell ref="E3:J3"/>
    <mergeCell ref="C126:C130"/>
    <mergeCell ref="A6:A20"/>
    <mergeCell ref="B6:B20"/>
    <mergeCell ref="C6:C10"/>
    <mergeCell ref="C11:C15"/>
    <mergeCell ref="C16:C20"/>
    <mergeCell ref="A21:A35"/>
    <mergeCell ref="B21:B35"/>
    <mergeCell ref="C21:C25"/>
    <mergeCell ref="C26:C30"/>
    <mergeCell ref="C31:C35"/>
    <mergeCell ref="A36:A50"/>
    <mergeCell ref="B36:B50"/>
    <mergeCell ref="C36:C40"/>
    <mergeCell ref="C41:C45"/>
    <mergeCell ref="C46:C50"/>
    <mergeCell ref="A51:A6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rowBreaks count="3" manualBreakCount="3">
    <brk id="95" max="9" man="1"/>
    <brk id="195" max="9" man="1"/>
    <brk id="30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2024-10-23T09:26:12Z</dcterms:modified>
</cp:coreProperties>
</file>