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8960" windowHeight="10305" tabRatio="799" activeTab="0"/>
  </bookViews>
  <sheets>
    <sheet name="2021 год план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<sst xmlns="http://schemas.openxmlformats.org/spreadsheetml/2006/main" count="130" uniqueCount="76">
  <si>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Наименование проекта</t>
  </si>
  <si>
    <t>Проекты, направленные от СМР, для участия в областном конкурсе "Народный бюджет" на 2021 год</t>
  </si>
  <si>
    <t>Общая цена проекта</t>
  </si>
  <si>
    <t>Вклад граждан</t>
  </si>
  <si>
    <t>Юр. Лицо</t>
  </si>
  <si>
    <t>Местный бюджет</t>
  </si>
  <si>
    <t>Темы</t>
  </si>
  <si>
    <t>%</t>
  </si>
  <si>
    <t>руб.</t>
  </si>
  <si>
    <t>Городское поселение г. Сокол</t>
  </si>
  <si>
    <t>М</t>
  </si>
  <si>
    <t>С</t>
  </si>
  <si>
    <t>Приобретение стартовых спортивных номеров в спортивную школу № 1 «Сухона</t>
  </si>
  <si>
    <t>К</t>
  </si>
  <si>
    <t>Б</t>
  </si>
  <si>
    <t>ИТОГ</t>
  </si>
  <si>
    <t>Городское поселение г. Кадников</t>
  </si>
  <si>
    <t>Сельское поселение Архангельское</t>
  </si>
  <si>
    <t>Сельское поселение Биряковское</t>
  </si>
  <si>
    <t>Т</t>
  </si>
  <si>
    <t>Сельское поселение Воробьевское</t>
  </si>
  <si>
    <t>Сельское поселение Двиницкое</t>
  </si>
  <si>
    <t>Сельское поселение Пельшемское</t>
  </si>
  <si>
    <t>ПБ</t>
  </si>
  <si>
    <t>О</t>
  </si>
  <si>
    <t>Сельское поселение Пригородное</t>
  </si>
  <si>
    <t>Сельское поселение Чучковское</t>
  </si>
  <si>
    <r>
      <t xml:space="preserve">«Капитальный ремонт центрального крыльца </t>
    </r>
    <r>
      <rPr>
        <b/>
        <sz val="8"/>
        <rFont val="Times New Roman"/>
        <family val="1"/>
      </rPr>
      <t>Дом</t>
    </r>
    <r>
      <rPr>
        <sz val="8"/>
        <rFont val="Times New Roman"/>
        <family val="1"/>
      </rPr>
      <t>а</t>
    </r>
    <r>
      <rPr>
        <b/>
        <sz val="8"/>
        <rFont val="Times New Roman"/>
        <family val="1"/>
      </rPr>
      <t xml:space="preserve"> культуры </t>
    </r>
    <r>
      <rPr>
        <sz val="8"/>
        <rFont val="Times New Roman"/>
        <family val="1"/>
      </rPr>
      <t>в деревне Чучково»</t>
    </r>
  </si>
  <si>
    <r>
      <t xml:space="preserve">Приобретение пеллетного водогрейного котла </t>
    </r>
    <r>
      <rPr>
        <b/>
        <sz val="8"/>
        <rFont val="Times New Roman"/>
        <family val="1"/>
      </rPr>
      <t>в котельную</t>
    </r>
    <r>
      <rPr>
        <sz val="8"/>
        <rFont val="Times New Roman"/>
        <family val="1"/>
      </rPr>
      <t xml:space="preserve"> д.Чучково</t>
    </r>
  </si>
  <si>
    <r>
      <t xml:space="preserve">Приобретение оборудования и оргтехники для сельской </t>
    </r>
    <r>
      <rPr>
        <b/>
        <sz val="8"/>
        <color indexed="8"/>
        <rFont val="Times New Roman"/>
        <family val="1"/>
      </rPr>
      <t>библиотеки д. Чучково</t>
    </r>
  </si>
  <si>
    <t>ИТОГО  по СМР</t>
  </si>
  <si>
    <r>
      <t>ВСЕГО - 47 проектов по решению социально значимых вопросов:   К</t>
    </r>
    <r>
      <rPr>
        <sz val="10"/>
        <color rgb="FF000000"/>
        <rFont val="Times New Roman"/>
        <family val="1"/>
      </rPr>
      <t xml:space="preserve">- культура -21, </t>
    </r>
    <r>
      <rPr>
        <b/>
        <sz val="10"/>
        <rFont val="Arial Cyr"/>
        <family val="0"/>
      </rPr>
      <t>Б</t>
    </r>
    <r>
      <rPr>
        <sz val="10"/>
        <color rgb="FF000000"/>
        <rFont val="Times New Roman"/>
        <family val="1"/>
      </rPr>
      <t xml:space="preserve">- благоустройство -13, </t>
    </r>
    <r>
      <rPr>
        <b/>
        <sz val="10"/>
        <rFont val="Arial Cyr"/>
        <family val="0"/>
      </rPr>
      <t>С</t>
    </r>
    <r>
      <rPr>
        <sz val="10"/>
        <color rgb="FF000000"/>
        <rFont val="Times New Roman"/>
        <family val="1"/>
      </rPr>
      <t xml:space="preserve">- спорт-7,  </t>
    </r>
    <r>
      <rPr>
        <b/>
        <sz val="10"/>
        <rFont val="Arial Cyr"/>
        <family val="0"/>
      </rPr>
      <t>М</t>
    </r>
    <r>
      <rPr>
        <sz val="10"/>
        <color rgb="FF000000"/>
        <rFont val="Times New Roman"/>
        <family val="1"/>
      </rPr>
      <t xml:space="preserve">-работа с молодежью-2, </t>
    </r>
    <r>
      <rPr>
        <b/>
        <sz val="10"/>
        <rFont val="Arial Cyr"/>
        <family val="0"/>
      </rPr>
      <t>Т</t>
    </r>
    <r>
      <rPr>
        <sz val="10"/>
        <color rgb="FF000000"/>
        <rFont val="Times New Roman"/>
        <family val="1"/>
      </rPr>
      <t xml:space="preserve">- теплоснабжение-2,                                                                                                                                       </t>
    </r>
    <r>
      <rPr>
        <b/>
        <sz val="10"/>
        <rFont val="Arial Cyr"/>
        <family val="0"/>
      </rPr>
      <t>ПБ</t>
    </r>
    <r>
      <rPr>
        <sz val="10"/>
        <color rgb="FF000000"/>
        <rFont val="Times New Roman"/>
        <family val="1"/>
      </rPr>
      <t xml:space="preserve">- пож.безопасность-1, </t>
    </r>
    <r>
      <rPr>
        <b/>
        <sz val="10"/>
        <rFont val="Arial Cyr"/>
        <family val="0"/>
      </rPr>
      <t>О</t>
    </r>
    <r>
      <rPr>
        <sz val="10"/>
        <color rgb="FF000000"/>
        <rFont val="Times New Roman"/>
        <family val="1"/>
      </rPr>
      <t xml:space="preserve"> - отдых-1</t>
    </r>
  </si>
  <si>
    <r>
      <t>Приобретение формы для молодежного актива РЦ "</t>
    </r>
    <r>
      <rPr>
        <b/>
        <sz val="10"/>
        <rFont val="Times New Roman"/>
        <family val="1"/>
      </rPr>
      <t>МИГ</t>
    </r>
    <r>
      <rPr>
        <sz val="10"/>
        <rFont val="Times New Roman"/>
        <family val="1"/>
      </rPr>
      <t>"</t>
    </r>
  </si>
  <si>
    <r>
      <t>Приобретение оборудования для проведения выездных (уличных) конференций РЦ "</t>
    </r>
    <r>
      <rPr>
        <b/>
        <sz val="10"/>
        <rFont val="Times New Roman"/>
        <family val="1"/>
      </rPr>
      <t>МИГ</t>
    </r>
    <r>
      <rPr>
        <sz val="10"/>
        <rFont val="Times New Roman"/>
        <family val="1"/>
      </rPr>
      <t>"</t>
    </r>
  </si>
  <si>
    <r>
      <t xml:space="preserve">Приобретение </t>
    </r>
    <r>
      <rPr>
        <b/>
        <sz val="10"/>
        <rFont val="Times New Roman"/>
        <family val="1"/>
      </rPr>
      <t>снегоход</t>
    </r>
    <r>
      <rPr>
        <sz val="10"/>
        <rFont val="Times New Roman"/>
        <family val="1"/>
      </rPr>
      <t>а с прицепным устройством для обслуживания лыжных трасс города Сокола</t>
    </r>
  </si>
  <si>
    <r>
      <t xml:space="preserve">Замена системы освещения в спортивных залах </t>
    </r>
    <r>
      <rPr>
        <b/>
        <sz val="10"/>
        <rFont val="Times New Roman"/>
        <family val="1"/>
      </rPr>
      <t xml:space="preserve">ФОК № 1 и № 2 </t>
    </r>
    <r>
      <rPr>
        <sz val="10"/>
        <rFont val="Times New Roman"/>
        <family val="1"/>
      </rPr>
      <t>города Сокола</t>
    </r>
  </si>
  <si>
    <r>
      <t xml:space="preserve">Приобретение покрытия борцовского </t>
    </r>
    <r>
      <rPr>
        <b/>
        <sz val="10"/>
        <rFont val="Times New Roman"/>
        <family val="1"/>
      </rPr>
      <t>ковр</t>
    </r>
    <r>
      <rPr>
        <sz val="10"/>
        <rFont val="Times New Roman"/>
        <family val="1"/>
      </rPr>
      <t>а</t>
    </r>
  </si>
  <si>
    <r>
      <t xml:space="preserve">Приобретение оборудования и мебели для </t>
    </r>
    <r>
      <rPr>
        <b/>
        <sz val="10"/>
        <rFont val="Times New Roman"/>
        <family val="1"/>
      </rPr>
      <t>раздевалок</t>
    </r>
    <r>
      <rPr>
        <sz val="10"/>
        <rFont val="Times New Roman"/>
        <family val="1"/>
      </rPr>
      <t xml:space="preserve"> в спортивную школу № 1 «Сухона</t>
    </r>
  </si>
  <si>
    <r>
      <t xml:space="preserve">«Приобретение музыкального инструмента- </t>
    </r>
    <r>
      <rPr>
        <b/>
        <sz val="10"/>
        <rFont val="Times New Roman"/>
        <family val="1"/>
      </rPr>
      <t>баян</t>
    </r>
    <r>
      <rPr>
        <sz val="10"/>
        <rFont val="Times New Roman"/>
        <family val="1"/>
      </rPr>
      <t xml:space="preserve">а для проведения репетиций и выступлений  народного самодеятельного коллектива Хора ветеранов и народного самодеятельного коллектива ансамбля народной песни «Сухонские напевы» бюджетного учреждения культуры Сокольского муниципального района «Информационно-общественный и культурный центр Сокольского района». </t>
    </r>
  </si>
  <si>
    <r>
      <t xml:space="preserve">Благоустройство территории БУК СМР </t>
    </r>
    <r>
      <rPr>
        <b/>
        <sz val="10"/>
        <rFont val="Times New Roman"/>
        <family val="1"/>
      </rPr>
      <t>ДК "Солдек"</t>
    </r>
  </si>
  <si>
    <r>
      <t xml:space="preserve">Капитальный ремонт помещений филиала № 5 БУК СМР «Сокольская районная </t>
    </r>
    <r>
      <rPr>
        <b/>
        <sz val="10"/>
        <rFont val="Times New Roman"/>
        <family val="1"/>
      </rPr>
      <t>ЦБС</t>
    </r>
    <r>
      <rPr>
        <sz val="10"/>
        <rFont val="Times New Roman"/>
        <family val="1"/>
      </rPr>
      <t>» по адресу Вологодская область, г. Сокол, ул. Шатенево, д.47</t>
    </r>
  </si>
  <si>
    <r>
      <t xml:space="preserve">Ремонт </t>
    </r>
    <r>
      <rPr>
        <b/>
        <sz val="10"/>
        <color indexed="8"/>
        <rFont val="Times New Roman"/>
        <family val="1"/>
      </rPr>
      <t>тротуар</t>
    </r>
    <r>
      <rPr>
        <sz val="10"/>
        <color indexed="8"/>
        <rFont val="Times New Roman"/>
        <family val="1"/>
      </rPr>
      <t>а по улице Советской, 104</t>
    </r>
  </si>
  <si>
    <r>
      <t xml:space="preserve">Благоустройство </t>
    </r>
    <r>
      <rPr>
        <b/>
        <sz val="10"/>
        <color indexed="8"/>
        <rFont val="Times New Roman"/>
        <family val="1"/>
      </rPr>
      <t>двор</t>
    </r>
    <r>
      <rPr>
        <sz val="10"/>
        <color indexed="8"/>
        <rFont val="Times New Roman"/>
        <family val="1"/>
      </rPr>
      <t>овой территории Советская, д. 41</t>
    </r>
  </si>
  <si>
    <r>
      <t xml:space="preserve">Обустройство системы </t>
    </r>
    <r>
      <rPr>
        <b/>
        <sz val="10"/>
        <rFont val="Times New Roman"/>
        <family val="1"/>
      </rPr>
      <t>дренаж</t>
    </r>
    <r>
      <rPr>
        <sz val="10"/>
        <rFont val="Times New Roman"/>
        <family val="1"/>
      </rPr>
      <t>а в микрорайоне Лесобаза в городе Соколе</t>
    </r>
  </si>
  <si>
    <t>Субсидия области</t>
  </si>
  <si>
    <r>
      <t xml:space="preserve">Устройство </t>
    </r>
    <r>
      <rPr>
        <b/>
        <sz val="10"/>
        <rFont val="Times New Roman"/>
        <family val="1"/>
      </rPr>
      <t>навес</t>
    </r>
    <r>
      <rPr>
        <sz val="10"/>
        <rFont val="Times New Roman"/>
        <family val="1"/>
      </rPr>
      <t>а над сценой у здания Дома культуры в городе Кадникове</t>
    </r>
  </si>
  <si>
    <r>
      <t xml:space="preserve">Приобретение оборудования для Кадниковской </t>
    </r>
    <r>
      <rPr>
        <b/>
        <sz val="10"/>
        <rFont val="Times New Roman"/>
        <family val="1"/>
      </rPr>
      <t>библиотек</t>
    </r>
    <r>
      <rPr>
        <sz val="10"/>
        <rFont val="Times New Roman"/>
        <family val="1"/>
      </rPr>
      <t>и БУК СМР "Сокольская районная ЦБС"</t>
    </r>
  </si>
  <si>
    <r>
      <t xml:space="preserve">Устройство </t>
    </r>
    <r>
      <rPr>
        <b/>
        <sz val="10"/>
        <rFont val="Times New Roman"/>
        <family val="1"/>
      </rPr>
      <t>тротуар</t>
    </r>
    <r>
      <rPr>
        <sz val="10"/>
        <rFont val="Times New Roman"/>
        <family val="1"/>
      </rPr>
      <t xml:space="preserve">а по улице Карла Маркса г. Кадникова </t>
    </r>
  </si>
  <si>
    <r>
      <t xml:space="preserve">Устройство </t>
    </r>
    <r>
      <rPr>
        <b/>
        <sz val="10"/>
        <rFont val="Times New Roman"/>
        <family val="1"/>
      </rPr>
      <t>детской площадки</t>
    </r>
    <r>
      <rPr>
        <sz val="10"/>
        <rFont val="Times New Roman"/>
        <family val="1"/>
      </rPr>
      <t xml:space="preserve"> г. Кадников</t>
    </r>
  </si>
  <si>
    <r>
      <t xml:space="preserve">Устройство </t>
    </r>
    <r>
      <rPr>
        <b/>
        <sz val="10"/>
        <rFont val="Times New Roman"/>
        <family val="1"/>
      </rPr>
      <t>скейт-парк</t>
    </r>
    <r>
      <rPr>
        <sz val="10"/>
        <rFont val="Times New Roman"/>
        <family val="1"/>
      </rPr>
      <t>а</t>
    </r>
  </si>
  <si>
    <r>
      <t xml:space="preserve">Техническое обеспечение деятельности народных самодеятельных коллективов ГБУК "Кадниковский </t>
    </r>
    <r>
      <rPr>
        <b/>
        <sz val="10"/>
        <rFont val="Times New Roman"/>
        <family val="1"/>
      </rPr>
      <t>Дом культуры</t>
    </r>
    <r>
      <rPr>
        <sz val="10"/>
        <rFont val="Times New Roman"/>
        <family val="1"/>
      </rPr>
      <t>"</t>
    </r>
  </si>
  <si>
    <r>
      <t xml:space="preserve">«Капитальный </t>
    </r>
    <r>
      <rPr>
        <b/>
        <sz val="10"/>
        <rFont val="Times New Roman"/>
        <family val="1"/>
      </rPr>
      <t>ремонт кровли</t>
    </r>
    <r>
      <rPr>
        <sz val="10"/>
        <rFont val="Times New Roman"/>
        <family val="1"/>
      </rPr>
      <t xml:space="preserve"> здания БУК СМР "Культурный центр" филиал "Архангельский ДК"</t>
    </r>
  </si>
  <si>
    <r>
      <t xml:space="preserve">Приобретение оборудования Архангельского  сельского  филиала БУК СМР «Сокольская районная </t>
    </r>
    <r>
      <rPr>
        <b/>
        <sz val="10"/>
        <rFont val="Times New Roman"/>
        <family val="1"/>
      </rPr>
      <t>ЦБС</t>
    </r>
    <r>
      <rPr>
        <sz val="10"/>
        <rFont val="Times New Roman"/>
        <family val="1"/>
      </rPr>
      <t>»</t>
    </r>
  </si>
  <si>
    <r>
      <t xml:space="preserve">Благоустройство </t>
    </r>
    <r>
      <rPr>
        <b/>
        <sz val="10"/>
        <rFont val="Times New Roman"/>
        <family val="1"/>
      </rPr>
      <t>туристического маршрут</t>
    </r>
    <r>
      <rPr>
        <sz val="10"/>
        <rFont val="Times New Roman"/>
        <family val="1"/>
      </rPr>
      <t>а «Легенды о старой Конанихе», проходящего по территории: Вологодская область, Сокольский район, д. Нестерово – д. Конаниха.</t>
    </r>
  </si>
  <si>
    <r>
      <t xml:space="preserve">«Приобретение оборудования Нестеровского  сельского  филиала БУК СМР «Сокольская районная </t>
    </r>
    <r>
      <rPr>
        <b/>
        <sz val="10"/>
        <rFont val="Times New Roman"/>
        <family val="1"/>
      </rPr>
      <t>ЦБС</t>
    </r>
    <r>
      <rPr>
        <sz val="10"/>
        <rFont val="Times New Roman"/>
        <family val="1"/>
      </rPr>
      <t>».</t>
    </r>
  </si>
  <si>
    <r>
      <t xml:space="preserve">Приобретение оборудования для </t>
    </r>
    <r>
      <rPr>
        <b/>
        <sz val="10"/>
        <rFont val="Times New Roman"/>
        <family val="1"/>
      </rPr>
      <t>котельной</t>
    </r>
    <r>
      <rPr>
        <sz val="10"/>
        <rFont val="Times New Roman"/>
        <family val="1"/>
      </rPr>
      <t xml:space="preserve"> села  Биряково</t>
    </r>
  </si>
  <si>
    <r>
      <t xml:space="preserve">«Приобретение трехсекционных кресел БУК СМР ЦНК И ХР «Сокольский» Биряковский </t>
    </r>
    <r>
      <rPr>
        <b/>
        <sz val="10"/>
        <rFont val="Times New Roman"/>
        <family val="1"/>
      </rPr>
      <t>Дом культуры</t>
    </r>
    <r>
      <rPr>
        <sz val="10"/>
        <rFont val="Times New Roman"/>
        <family val="1"/>
      </rPr>
      <t xml:space="preserve"> СМР».</t>
    </r>
  </si>
  <si>
    <r>
      <t xml:space="preserve">«Приобретение оборудования  для   Биряковского  сельского  филиала БУК СМР « Сокольская районная </t>
    </r>
    <r>
      <rPr>
        <b/>
        <sz val="10"/>
        <rFont val="Times New Roman"/>
        <family val="1"/>
      </rPr>
      <t>ЦБС</t>
    </r>
    <r>
      <rPr>
        <sz val="10"/>
        <rFont val="Times New Roman"/>
        <family val="1"/>
      </rPr>
      <t>».</t>
    </r>
  </si>
  <si>
    <r>
      <t xml:space="preserve">«Приобретение и установка </t>
    </r>
    <r>
      <rPr>
        <b/>
        <sz val="10"/>
        <color indexed="8"/>
        <rFont val="Times New Roman"/>
        <family val="1"/>
      </rPr>
      <t>детского игрового</t>
    </r>
    <r>
      <rPr>
        <sz val="10"/>
        <color indexed="8"/>
        <rFont val="Times New Roman"/>
        <family val="1"/>
      </rPr>
      <t xml:space="preserve"> оборудования в с. Биряково»</t>
    </r>
  </si>
  <si>
    <r>
      <t xml:space="preserve">«Приобретение и установка </t>
    </r>
    <r>
      <rPr>
        <b/>
        <sz val="10"/>
        <rFont val="Times New Roman"/>
        <family val="1"/>
      </rPr>
      <t>спорт</t>
    </r>
    <r>
      <rPr>
        <sz val="10"/>
        <rFont val="Times New Roman"/>
        <family val="1"/>
      </rPr>
      <t>ивного оборудования для детей в д. Воробьево».</t>
    </r>
  </si>
  <si>
    <r>
      <t xml:space="preserve">«Приобретение и доставка стульев для Воробьевского </t>
    </r>
    <r>
      <rPr>
        <b/>
        <sz val="10"/>
        <rFont val="Times New Roman"/>
        <family val="1"/>
      </rPr>
      <t>Дом</t>
    </r>
    <r>
      <rPr>
        <sz val="10"/>
        <rFont val="Times New Roman"/>
        <family val="1"/>
      </rPr>
      <t>а</t>
    </r>
    <r>
      <rPr>
        <b/>
        <sz val="10"/>
        <rFont val="Times New Roman"/>
        <family val="1"/>
      </rPr>
      <t xml:space="preserve"> культуры</t>
    </r>
    <r>
      <rPr>
        <sz val="10"/>
        <rFont val="Times New Roman"/>
        <family val="1"/>
      </rPr>
      <t>».</t>
    </r>
  </si>
  <si>
    <r>
      <t xml:space="preserve">Организация уличного </t>
    </r>
    <r>
      <rPr>
        <b/>
        <sz val="10"/>
        <color indexed="8"/>
        <rFont val="Times New Roman"/>
        <family val="1"/>
      </rPr>
      <t>освещения</t>
    </r>
    <r>
      <rPr>
        <sz val="10"/>
        <color indexed="8"/>
        <rFont val="Times New Roman"/>
        <family val="1"/>
      </rPr>
      <t xml:space="preserve"> ул. Ветеранов д. Чекшино</t>
    </r>
  </si>
  <si>
    <r>
      <t xml:space="preserve">Обустройство детской </t>
    </r>
    <r>
      <rPr>
        <b/>
        <sz val="10"/>
        <color indexed="8"/>
        <rFont val="Times New Roman"/>
        <family val="1"/>
      </rPr>
      <t>игр</t>
    </r>
    <r>
      <rPr>
        <sz val="10"/>
        <color indexed="8"/>
        <rFont val="Times New Roman"/>
        <family val="1"/>
      </rPr>
      <t>овой площадки д. Осипово</t>
    </r>
  </si>
  <si>
    <r>
      <t>Благоустройство</t>
    </r>
    <r>
      <rPr>
        <sz val="10"/>
        <color indexed="8"/>
        <rFont val="Times New Roman"/>
        <family val="1"/>
      </rPr>
      <t xml:space="preserve"> территории д. Вязовое</t>
    </r>
  </si>
  <si>
    <r>
      <t xml:space="preserve">Устройство </t>
    </r>
    <r>
      <rPr>
        <b/>
        <sz val="10"/>
        <color indexed="8"/>
        <rFont val="Times New Roman"/>
        <family val="1"/>
      </rPr>
      <t>беседки</t>
    </r>
    <r>
      <rPr>
        <sz val="10"/>
        <color indexed="8"/>
        <rFont val="Times New Roman"/>
        <family val="1"/>
      </rPr>
      <t xml:space="preserve"> в поселке Новый</t>
    </r>
  </si>
  <si>
    <r>
      <t xml:space="preserve">«Приобретение оборудования  для   Двиницкого  сельского  филиала БУК СМР « Сокольская районная </t>
    </r>
    <r>
      <rPr>
        <b/>
        <sz val="10"/>
        <color indexed="8"/>
        <rFont val="Times New Roman"/>
        <family val="1"/>
      </rPr>
      <t>ЦБС</t>
    </r>
    <r>
      <rPr>
        <sz val="10"/>
        <color indexed="8"/>
        <rFont val="Times New Roman"/>
        <family val="1"/>
      </rPr>
      <t>».</t>
    </r>
  </si>
  <si>
    <r>
      <t xml:space="preserve">Благоустройство </t>
    </r>
    <r>
      <rPr>
        <b/>
        <sz val="10"/>
        <rFont val="Times New Roman"/>
        <family val="1"/>
      </rPr>
      <t>придомовой территории</t>
    </r>
    <r>
      <rPr>
        <sz val="10"/>
        <rFont val="Times New Roman"/>
        <family val="1"/>
      </rPr>
      <t xml:space="preserve"> многоквартирных домов в д. Марковское</t>
    </r>
  </si>
  <si>
    <r>
      <t xml:space="preserve">«Приобретение оборудования для Пельшемской </t>
    </r>
    <r>
      <rPr>
        <b/>
        <sz val="10"/>
        <rFont val="Times New Roman"/>
        <family val="1"/>
      </rPr>
      <t>библиотеки</t>
    </r>
    <r>
      <rPr>
        <sz val="10"/>
        <rFont val="Times New Roman"/>
        <family val="1"/>
      </rPr>
      <t xml:space="preserve"> д. Марковское»</t>
    </r>
  </si>
  <si>
    <r>
      <t xml:space="preserve">Приобретение оборудования  для Марковского </t>
    </r>
    <r>
      <rPr>
        <b/>
        <sz val="10"/>
        <rFont val="Times New Roman"/>
        <family val="1"/>
      </rPr>
      <t>Дома культуры</t>
    </r>
    <r>
      <rPr>
        <sz val="10"/>
        <rFont val="Times New Roman"/>
        <family val="1"/>
      </rPr>
      <t>.</t>
    </r>
  </si>
  <si>
    <r>
      <t xml:space="preserve">Обеспечение </t>
    </r>
    <r>
      <rPr>
        <b/>
        <sz val="10"/>
        <rFont val="Times New Roman"/>
        <family val="1"/>
      </rPr>
      <t>пожар</t>
    </r>
    <r>
      <rPr>
        <sz val="10"/>
        <rFont val="Times New Roman"/>
        <family val="1"/>
      </rPr>
      <t>ной безопасности д. Марковское</t>
    </r>
  </si>
  <si>
    <r>
      <t>Устройство</t>
    </r>
    <r>
      <rPr>
        <b/>
        <sz val="10"/>
        <rFont val="Times New Roman"/>
        <family val="1"/>
      </rPr>
      <t xml:space="preserve"> зоны отдыха</t>
    </r>
    <r>
      <rPr>
        <sz val="10"/>
        <rFont val="Times New Roman"/>
        <family val="1"/>
      </rPr>
      <t xml:space="preserve"> для всей семьи в д. Марковское  </t>
    </r>
  </si>
  <si>
    <r>
      <t xml:space="preserve">Проведение ремонта малого зала и санитарных комнат в здании сельского </t>
    </r>
    <r>
      <rPr>
        <b/>
        <sz val="10"/>
        <rFont val="Times New Roman"/>
        <family val="1"/>
      </rPr>
      <t>Дома культуры</t>
    </r>
    <r>
      <rPr>
        <sz val="10"/>
        <rFont val="Times New Roman"/>
        <family val="1"/>
      </rPr>
      <t xml:space="preserve"> д. Литега</t>
    </r>
  </si>
  <si>
    <r>
      <t xml:space="preserve">Приобретение и установка мебели в сельскую </t>
    </r>
    <r>
      <rPr>
        <b/>
        <sz val="10"/>
        <rFont val="Times New Roman"/>
        <family val="1"/>
      </rPr>
      <t>библиотеку</t>
    </r>
    <r>
      <rPr>
        <sz val="10"/>
        <rFont val="Times New Roman"/>
        <family val="1"/>
      </rPr>
      <t xml:space="preserve"> д. Обросово</t>
    </r>
  </si>
  <si>
    <r>
      <t xml:space="preserve">Приобретение оборудования в сельский </t>
    </r>
    <r>
      <rPr>
        <b/>
        <sz val="10"/>
        <rFont val="Times New Roman"/>
        <family val="1"/>
      </rPr>
      <t>Дом культуры д. Обросово</t>
    </r>
  </si>
  <si>
    <r>
      <t xml:space="preserve">Приобретение и установка мебели в </t>
    </r>
    <r>
      <rPr>
        <b/>
        <sz val="10"/>
        <rFont val="Times New Roman"/>
        <family val="1"/>
      </rPr>
      <t>сельскую библиотеку д. Литега</t>
    </r>
  </si>
  <si>
    <r>
      <t xml:space="preserve">Выполнение работ по изготовлению, установке </t>
    </r>
    <r>
      <rPr>
        <b/>
        <sz val="10"/>
        <color indexed="8"/>
        <rFont val="Times New Roman"/>
        <family val="1"/>
      </rPr>
      <t>памятника</t>
    </r>
    <r>
      <rPr>
        <sz val="10"/>
        <color indexed="8"/>
        <rFont val="Times New Roman"/>
        <family val="1"/>
      </rPr>
      <t xml:space="preserve"> участникам ВОВ, жителям деревни Перевоз и благоустройство прилегающей территории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</si>
</sst>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[$-FC19]d\ mmmm\ yyyy\ &quot;г.&quot;"/>
    <numFmt numFmtId="172" formatCode="_-* #,##0.00_р_._-;\-* #,##0.00_р_._-;_-* &quot;-&quot;??_р_._-;_-@_-"/>
    <numFmt numFmtId="173" formatCode="_-* #,##0_р_._-;\-* #,##0_р_._-;_-* &quot;-&quot;??_р_.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.00;[Red]\-#,##0.00;0.00"/>
  </numFmts>
  <fonts count="56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6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6"/>
      <color indexed="60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2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21" fillId="32" borderId="11" xfId="0" applyFont="1" applyFill="1" applyBorder="1" applyAlignment="1">
      <alignment horizontal="center" wrapText="1"/>
    </xf>
    <xf numFmtId="0" fontId="21" fillId="32" borderId="12" xfId="0" applyFont="1" applyFill="1" applyBorder="1" applyAlignment="1">
      <alignment horizontal="center" wrapText="1"/>
    </xf>
    <xf numFmtId="0" fontId="21" fillId="32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E27" sqref="E27"/>
    </sheetView>
  </sheetViews>
  <sheetFormatPr defaultColWidth="9.33203125" defaultRowHeight="12.75"/>
  <cols>
    <col min="1" max="1" width="2.33203125" style="2" customWidth="1"/>
    <col min="2" max="2" width="14.33203125" style="2" customWidth="1"/>
    <col min="3" max="3" width="13.66015625" style="2" customWidth="1"/>
    <col min="4" max="4" width="5.5" style="2" customWidth="1"/>
    <col min="5" max="5" width="13.5" style="2" customWidth="1"/>
    <col min="6" max="6" width="4.33203125" style="2" customWidth="1"/>
    <col min="7" max="7" width="14" style="2" customWidth="1"/>
    <col min="8" max="8" width="5.5" style="2" customWidth="1"/>
    <col min="9" max="9" width="13.5" style="2" customWidth="1"/>
    <col min="10" max="10" width="4.83203125" style="2" customWidth="1"/>
    <col min="11" max="11" width="6.83203125" style="2" customWidth="1"/>
    <col min="12" max="12" width="112.33203125" style="2" customWidth="1"/>
    <col min="13" max="16384" width="9.33203125" style="2" customWidth="1"/>
  </cols>
  <sheetData>
    <row r="1" spans="1:12" ht="27" customHeight="1">
      <c r="A1" s="1"/>
      <c r="B1" s="58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0" customHeight="1" hidden="1">
      <c r="A2" s="1"/>
      <c r="B2" s="61"/>
      <c r="C2" s="61"/>
      <c r="D2" s="61"/>
      <c r="E2" s="61"/>
      <c r="F2" s="61"/>
      <c r="G2" s="61"/>
      <c r="H2" s="61"/>
      <c r="I2" s="62"/>
      <c r="J2" s="62"/>
      <c r="K2" s="62"/>
      <c r="L2" s="62"/>
    </row>
    <row r="3" spans="1:12" ht="29.25" customHeight="1">
      <c r="A3" s="54"/>
      <c r="B3" s="63" t="s">
        <v>2</v>
      </c>
      <c r="C3" s="63" t="s">
        <v>3</v>
      </c>
      <c r="D3" s="63"/>
      <c r="E3" s="63" t="s">
        <v>4</v>
      </c>
      <c r="F3" s="64"/>
      <c r="G3" s="63" t="s">
        <v>5</v>
      </c>
      <c r="H3" s="63"/>
      <c r="I3" s="55" t="s">
        <v>44</v>
      </c>
      <c r="J3" s="56"/>
      <c r="K3" s="65" t="s">
        <v>6</v>
      </c>
      <c r="L3" s="66" t="s">
        <v>0</v>
      </c>
    </row>
    <row r="4" spans="1:12" ht="12.75" customHeight="1">
      <c r="A4" s="54"/>
      <c r="B4" s="63"/>
      <c r="C4" s="4" t="s">
        <v>8</v>
      </c>
      <c r="D4" s="6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64"/>
      <c r="L4" s="67"/>
    </row>
    <row r="5" spans="1:12" ht="12.75" customHeight="1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9.5" customHeight="1">
      <c r="A6" s="8">
        <v>1</v>
      </c>
      <c r="B6" s="33">
        <v>150000</v>
      </c>
      <c r="C6" s="33">
        <v>7500</v>
      </c>
      <c r="D6" s="8">
        <f aca="true" t="shared" si="0" ref="D6:D15">(C6/B6)*100</f>
        <v>5</v>
      </c>
      <c r="E6" s="9"/>
      <c r="F6" s="9"/>
      <c r="G6" s="34">
        <f aca="true" t="shared" si="1" ref="G6:G14">B6*25%</f>
        <v>37500</v>
      </c>
      <c r="H6" s="8">
        <v>25</v>
      </c>
      <c r="I6" s="34">
        <f aca="true" t="shared" si="2" ref="I6:I19">B6*70%</f>
        <v>105000</v>
      </c>
      <c r="J6" s="8">
        <v>70</v>
      </c>
      <c r="K6" s="9" t="s">
        <v>10</v>
      </c>
      <c r="L6" s="45" t="s">
        <v>32</v>
      </c>
    </row>
    <row r="7" spans="1:12" ht="19.5" customHeight="1">
      <c r="A7" s="8">
        <v>2</v>
      </c>
      <c r="B7" s="33">
        <v>135000</v>
      </c>
      <c r="C7" s="33">
        <v>6750</v>
      </c>
      <c r="D7" s="8">
        <f t="shared" si="0"/>
        <v>5</v>
      </c>
      <c r="E7" s="9"/>
      <c r="F7" s="9"/>
      <c r="G7" s="34">
        <f t="shared" si="1"/>
        <v>33750</v>
      </c>
      <c r="H7" s="8">
        <v>25</v>
      </c>
      <c r="I7" s="34">
        <f t="shared" si="2"/>
        <v>94500</v>
      </c>
      <c r="J7" s="8">
        <v>70</v>
      </c>
      <c r="K7" s="9" t="s">
        <v>10</v>
      </c>
      <c r="L7" s="45" t="s">
        <v>33</v>
      </c>
    </row>
    <row r="8" spans="1:12" ht="19.5" customHeight="1">
      <c r="A8" s="8">
        <v>3</v>
      </c>
      <c r="B8" s="33">
        <v>800000</v>
      </c>
      <c r="C8" s="33">
        <v>40000</v>
      </c>
      <c r="D8" s="8">
        <f t="shared" si="0"/>
        <v>5</v>
      </c>
      <c r="E8" s="9"/>
      <c r="F8" s="9"/>
      <c r="G8" s="34">
        <f t="shared" si="1"/>
        <v>200000</v>
      </c>
      <c r="H8" s="8">
        <v>25</v>
      </c>
      <c r="I8" s="34">
        <f t="shared" si="2"/>
        <v>560000</v>
      </c>
      <c r="J8" s="8">
        <v>70</v>
      </c>
      <c r="K8" s="9" t="s">
        <v>11</v>
      </c>
      <c r="L8" s="45" t="s">
        <v>34</v>
      </c>
    </row>
    <row r="9" spans="1:12" ht="19.5" customHeight="1">
      <c r="A9" s="8">
        <v>4</v>
      </c>
      <c r="B9" s="33">
        <v>880282.84</v>
      </c>
      <c r="C9" s="33">
        <v>44015</v>
      </c>
      <c r="D9" s="8">
        <f t="shared" si="0"/>
        <v>5.000097468672682</v>
      </c>
      <c r="E9" s="9"/>
      <c r="F9" s="9"/>
      <c r="G9" s="34">
        <v>220069.86</v>
      </c>
      <c r="H9" s="8">
        <v>25</v>
      </c>
      <c r="I9" s="34">
        <f t="shared" si="2"/>
        <v>616197.9879999999</v>
      </c>
      <c r="J9" s="8">
        <v>70</v>
      </c>
      <c r="K9" s="9" t="s">
        <v>11</v>
      </c>
      <c r="L9" s="45" t="s">
        <v>35</v>
      </c>
    </row>
    <row r="10" spans="1:12" ht="19.5" customHeight="1">
      <c r="A10" s="8">
        <v>5</v>
      </c>
      <c r="B10" s="33">
        <v>33000</v>
      </c>
      <c r="C10" s="33">
        <v>1650</v>
      </c>
      <c r="D10" s="8">
        <f t="shared" si="0"/>
        <v>5</v>
      </c>
      <c r="E10" s="9"/>
      <c r="F10" s="9"/>
      <c r="G10" s="34">
        <v>8250</v>
      </c>
      <c r="H10" s="8">
        <v>25</v>
      </c>
      <c r="I10" s="34">
        <f t="shared" si="2"/>
        <v>23100</v>
      </c>
      <c r="J10" s="8">
        <v>70</v>
      </c>
      <c r="K10" s="9" t="s">
        <v>11</v>
      </c>
      <c r="L10" s="45" t="s">
        <v>36</v>
      </c>
    </row>
    <row r="11" spans="1:12" ht="19.5" customHeight="1">
      <c r="A11" s="8">
        <v>6</v>
      </c>
      <c r="B11" s="33">
        <v>173180</v>
      </c>
      <c r="C11" s="33">
        <v>8659</v>
      </c>
      <c r="D11" s="8">
        <f t="shared" si="0"/>
        <v>5</v>
      </c>
      <c r="E11" s="9"/>
      <c r="F11" s="9"/>
      <c r="G11" s="34">
        <f t="shared" si="1"/>
        <v>43295</v>
      </c>
      <c r="H11" s="8">
        <v>25</v>
      </c>
      <c r="I11" s="34">
        <f t="shared" si="2"/>
        <v>121225.99999999999</v>
      </c>
      <c r="J11" s="8">
        <v>70</v>
      </c>
      <c r="K11" s="9" t="s">
        <v>11</v>
      </c>
      <c r="L11" s="45" t="s">
        <v>37</v>
      </c>
    </row>
    <row r="12" spans="1:12" ht="19.5" customHeight="1">
      <c r="A12" s="8">
        <v>7</v>
      </c>
      <c r="B12" s="33">
        <v>145000</v>
      </c>
      <c r="C12" s="34">
        <v>7250</v>
      </c>
      <c r="D12" s="8">
        <f t="shared" si="0"/>
        <v>5</v>
      </c>
      <c r="E12" s="9"/>
      <c r="F12" s="9"/>
      <c r="G12" s="34">
        <f t="shared" si="1"/>
        <v>36250</v>
      </c>
      <c r="H12" s="8">
        <v>25</v>
      </c>
      <c r="I12" s="34">
        <f t="shared" si="2"/>
        <v>101500</v>
      </c>
      <c r="J12" s="8">
        <v>70</v>
      </c>
      <c r="K12" s="9" t="s">
        <v>11</v>
      </c>
      <c r="L12" s="45" t="s">
        <v>12</v>
      </c>
    </row>
    <row r="13" spans="1:12" ht="50.25" customHeight="1">
      <c r="A13" s="8">
        <v>8</v>
      </c>
      <c r="B13" s="33">
        <v>80000</v>
      </c>
      <c r="C13" s="33">
        <v>4000</v>
      </c>
      <c r="D13" s="8">
        <f t="shared" si="0"/>
        <v>5</v>
      </c>
      <c r="E13" s="9"/>
      <c r="F13" s="9"/>
      <c r="G13" s="34">
        <f t="shared" si="1"/>
        <v>20000</v>
      </c>
      <c r="H13" s="8">
        <v>25</v>
      </c>
      <c r="I13" s="34">
        <f t="shared" si="2"/>
        <v>56000</v>
      </c>
      <c r="J13" s="8">
        <v>70</v>
      </c>
      <c r="K13" s="9" t="s">
        <v>13</v>
      </c>
      <c r="L13" s="45" t="s">
        <v>38</v>
      </c>
    </row>
    <row r="14" spans="1:12" ht="23.25" customHeight="1">
      <c r="A14" s="8">
        <v>9</v>
      </c>
      <c r="B14" s="33">
        <v>2000000</v>
      </c>
      <c r="C14" s="33">
        <v>100000</v>
      </c>
      <c r="D14" s="8">
        <f t="shared" si="0"/>
        <v>5</v>
      </c>
      <c r="E14" s="9"/>
      <c r="F14" s="9"/>
      <c r="G14" s="34">
        <f t="shared" si="1"/>
        <v>500000</v>
      </c>
      <c r="H14" s="8">
        <v>25</v>
      </c>
      <c r="I14" s="34">
        <f t="shared" si="2"/>
        <v>1400000</v>
      </c>
      <c r="J14" s="8">
        <v>70</v>
      </c>
      <c r="K14" s="9" t="s">
        <v>14</v>
      </c>
      <c r="L14" s="45" t="s">
        <v>39</v>
      </c>
    </row>
    <row r="15" spans="1:12" ht="23.25" customHeight="1">
      <c r="A15" s="8">
        <v>10</v>
      </c>
      <c r="B15" s="33">
        <v>2479513.48</v>
      </c>
      <c r="C15" s="33">
        <v>126455.19</v>
      </c>
      <c r="D15" s="8">
        <f t="shared" si="0"/>
        <v>5.100000101632841</v>
      </c>
      <c r="E15" s="9"/>
      <c r="F15" s="9"/>
      <c r="G15" s="34">
        <v>617398.85</v>
      </c>
      <c r="H15" s="8">
        <v>24.9</v>
      </c>
      <c r="I15" s="34">
        <f t="shared" si="2"/>
        <v>1735659.436</v>
      </c>
      <c r="J15" s="8">
        <v>70</v>
      </c>
      <c r="K15" s="9" t="s">
        <v>13</v>
      </c>
      <c r="L15" s="45" t="s">
        <v>40</v>
      </c>
    </row>
    <row r="16" spans="1:12" ht="23.25" customHeight="1">
      <c r="A16" s="8">
        <v>11</v>
      </c>
      <c r="B16" s="33">
        <v>1891000</v>
      </c>
      <c r="C16" s="33">
        <v>94550</v>
      </c>
      <c r="D16" s="8">
        <v>5</v>
      </c>
      <c r="E16" s="9"/>
      <c r="F16" s="9"/>
      <c r="G16" s="34">
        <f>B16*25%</f>
        <v>472750</v>
      </c>
      <c r="H16" s="8">
        <v>25</v>
      </c>
      <c r="I16" s="34">
        <f t="shared" si="2"/>
        <v>1323700</v>
      </c>
      <c r="J16" s="8">
        <v>70</v>
      </c>
      <c r="K16" s="9" t="s">
        <v>14</v>
      </c>
      <c r="L16" s="46" t="s">
        <v>41</v>
      </c>
    </row>
    <row r="17" spans="1:12" ht="23.25" customHeight="1">
      <c r="A17" s="8">
        <v>12</v>
      </c>
      <c r="B17" s="33">
        <v>1024128</v>
      </c>
      <c r="C17" s="33">
        <v>51206.4</v>
      </c>
      <c r="D17" s="8">
        <v>5</v>
      </c>
      <c r="E17" s="9"/>
      <c r="F17" s="9"/>
      <c r="G17" s="34">
        <f>B17*25%</f>
        <v>256032</v>
      </c>
      <c r="H17" s="8">
        <v>25</v>
      </c>
      <c r="I17" s="34">
        <f t="shared" si="2"/>
        <v>716889.6</v>
      </c>
      <c r="J17" s="8">
        <v>70</v>
      </c>
      <c r="K17" s="9" t="s">
        <v>14</v>
      </c>
      <c r="L17" s="46" t="s">
        <v>42</v>
      </c>
    </row>
    <row r="18" spans="1:12" ht="23.25" customHeight="1">
      <c r="A18" s="8">
        <v>13</v>
      </c>
      <c r="B18" s="33">
        <v>1773000</v>
      </c>
      <c r="C18" s="33">
        <v>88650</v>
      </c>
      <c r="D18" s="8">
        <v>5</v>
      </c>
      <c r="E18" s="9"/>
      <c r="F18" s="9"/>
      <c r="G18" s="34">
        <f>B18*25%</f>
        <v>443250</v>
      </c>
      <c r="H18" s="8">
        <v>25</v>
      </c>
      <c r="I18" s="34">
        <f t="shared" si="2"/>
        <v>1241100</v>
      </c>
      <c r="J18" s="8">
        <v>70</v>
      </c>
      <c r="K18" s="9" t="s">
        <v>14</v>
      </c>
      <c r="L18" s="47" t="s">
        <v>43</v>
      </c>
    </row>
    <row r="19" spans="1:12" ht="23.25" customHeight="1">
      <c r="A19" s="8"/>
      <c r="B19" s="35">
        <f>SUM(B6:B18)</f>
        <v>11564104.32</v>
      </c>
      <c r="C19" s="35">
        <f>SUM(C6:C18)</f>
        <v>580685.5900000001</v>
      </c>
      <c r="D19" s="8">
        <v>5</v>
      </c>
      <c r="E19" s="9"/>
      <c r="F19" s="9"/>
      <c r="G19" s="36">
        <f>SUM(G6:G18)</f>
        <v>2888545.71</v>
      </c>
      <c r="H19" s="8">
        <v>25</v>
      </c>
      <c r="I19" s="36">
        <f t="shared" si="2"/>
        <v>8094873.023999999</v>
      </c>
      <c r="J19" s="11">
        <v>70</v>
      </c>
      <c r="K19" s="6"/>
      <c r="L19" s="12" t="s">
        <v>15</v>
      </c>
    </row>
    <row r="20" spans="1:12" ht="13.5" customHeight="1">
      <c r="A20" s="13"/>
      <c r="B20" s="50" t="s">
        <v>16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9.5" customHeight="1">
      <c r="A21" s="8">
        <v>1</v>
      </c>
      <c r="B21" s="33">
        <v>250000</v>
      </c>
      <c r="C21" s="33">
        <v>12500</v>
      </c>
      <c r="D21" s="14">
        <v>5</v>
      </c>
      <c r="E21" s="33">
        <v>25000</v>
      </c>
      <c r="F21" s="14">
        <v>10</v>
      </c>
      <c r="G21" s="33">
        <v>37500</v>
      </c>
      <c r="H21" s="14">
        <v>15</v>
      </c>
      <c r="I21" s="33">
        <v>175000</v>
      </c>
      <c r="J21" s="14">
        <v>70</v>
      </c>
      <c r="K21" s="7" t="s">
        <v>13</v>
      </c>
      <c r="L21" s="47" t="s">
        <v>45</v>
      </c>
    </row>
    <row r="22" spans="1:12" ht="19.5" customHeight="1">
      <c r="A22" s="8">
        <v>2</v>
      </c>
      <c r="B22" s="33">
        <v>385000</v>
      </c>
      <c r="C22" s="33">
        <v>21175</v>
      </c>
      <c r="D22" s="14">
        <v>5.5</v>
      </c>
      <c r="E22" s="33"/>
      <c r="F22" s="14"/>
      <c r="G22" s="33">
        <v>94325</v>
      </c>
      <c r="H22" s="14">
        <v>24.5</v>
      </c>
      <c r="I22" s="33">
        <v>269500</v>
      </c>
      <c r="J22" s="14">
        <v>70</v>
      </c>
      <c r="K22" s="7" t="s">
        <v>13</v>
      </c>
      <c r="L22" s="47" t="s">
        <v>46</v>
      </c>
    </row>
    <row r="23" spans="1:12" ht="19.5" customHeight="1">
      <c r="A23" s="8">
        <v>3</v>
      </c>
      <c r="B23" s="33">
        <v>2400000</v>
      </c>
      <c r="C23" s="33">
        <v>504000</v>
      </c>
      <c r="D23" s="14">
        <v>21</v>
      </c>
      <c r="E23" s="33">
        <v>496000</v>
      </c>
      <c r="F23" s="14">
        <v>20.7</v>
      </c>
      <c r="G23" s="33"/>
      <c r="H23" s="14"/>
      <c r="I23" s="33">
        <v>1400000</v>
      </c>
      <c r="J23" s="14">
        <v>58.3</v>
      </c>
      <c r="K23" s="7" t="s">
        <v>14</v>
      </c>
      <c r="L23" s="47" t="s">
        <v>47</v>
      </c>
    </row>
    <row r="24" spans="1:12" ht="19.5" customHeight="1">
      <c r="A24" s="8">
        <v>4</v>
      </c>
      <c r="B24" s="33">
        <v>250000</v>
      </c>
      <c r="C24" s="33">
        <v>12500</v>
      </c>
      <c r="D24" s="14">
        <v>5</v>
      </c>
      <c r="E24" s="33">
        <v>62500</v>
      </c>
      <c r="F24" s="14">
        <v>25</v>
      </c>
      <c r="G24" s="33"/>
      <c r="H24" s="14"/>
      <c r="I24" s="33">
        <v>175000</v>
      </c>
      <c r="J24" s="14">
        <v>70</v>
      </c>
      <c r="K24" s="7" t="s">
        <v>14</v>
      </c>
      <c r="L24" s="47" t="s">
        <v>48</v>
      </c>
    </row>
    <row r="25" spans="1:12" ht="19.5" customHeight="1">
      <c r="A25" s="8">
        <v>5</v>
      </c>
      <c r="B25" s="33">
        <v>1000000</v>
      </c>
      <c r="C25" s="33">
        <v>50000</v>
      </c>
      <c r="D25" s="14">
        <v>5</v>
      </c>
      <c r="E25" s="33">
        <v>100000</v>
      </c>
      <c r="F25" s="14">
        <v>10</v>
      </c>
      <c r="G25" s="33">
        <v>150000</v>
      </c>
      <c r="H25" s="14">
        <v>15</v>
      </c>
      <c r="I25" s="37">
        <v>700000</v>
      </c>
      <c r="J25" s="15">
        <v>70</v>
      </c>
      <c r="K25" s="5" t="s">
        <v>11</v>
      </c>
      <c r="L25" s="47" t="s">
        <v>49</v>
      </c>
    </row>
    <row r="26" spans="1:12" ht="19.5" customHeight="1">
      <c r="A26" s="8">
        <v>6</v>
      </c>
      <c r="B26" s="33">
        <v>500000</v>
      </c>
      <c r="C26" s="33">
        <v>25000</v>
      </c>
      <c r="D26" s="14">
        <v>5</v>
      </c>
      <c r="E26" s="33">
        <v>50000</v>
      </c>
      <c r="F26" s="14">
        <v>10</v>
      </c>
      <c r="G26" s="33">
        <v>75000</v>
      </c>
      <c r="H26" s="14">
        <v>15</v>
      </c>
      <c r="I26" s="33">
        <v>350000</v>
      </c>
      <c r="J26" s="14">
        <v>70</v>
      </c>
      <c r="K26" s="7" t="s">
        <v>13</v>
      </c>
      <c r="L26" s="47" t="s">
        <v>50</v>
      </c>
    </row>
    <row r="27" spans="1:12" ht="19.5" customHeight="1">
      <c r="A27" s="8"/>
      <c r="B27" s="36">
        <f>SUM(B21:B26)</f>
        <v>4785000</v>
      </c>
      <c r="C27" s="36">
        <f>SUM(C21:C26)</f>
        <v>625175</v>
      </c>
      <c r="D27" s="11">
        <f>SUM(D21:D26)/6</f>
        <v>7.75</v>
      </c>
      <c r="E27" s="36">
        <f>SUM(E21:E26)</f>
        <v>733500</v>
      </c>
      <c r="F27" s="11">
        <v>12.61</v>
      </c>
      <c r="G27" s="36">
        <f>SUM(G21:G26)</f>
        <v>356825</v>
      </c>
      <c r="H27" s="11">
        <v>17.4</v>
      </c>
      <c r="I27" s="36">
        <f>SUM(I21:I26)</f>
        <v>3069500</v>
      </c>
      <c r="J27" s="11">
        <v>68.05</v>
      </c>
      <c r="K27" s="11"/>
      <c r="L27" s="16" t="s">
        <v>15</v>
      </c>
    </row>
    <row r="28" spans="1:12" ht="15" customHeight="1">
      <c r="A28" s="13"/>
      <c r="B28" s="50" t="s">
        <v>17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25.5" customHeight="1">
      <c r="A29" s="8">
        <v>1</v>
      </c>
      <c r="B29" s="33">
        <v>900820</v>
      </c>
      <c r="C29" s="33">
        <v>45041</v>
      </c>
      <c r="D29" s="17">
        <v>5</v>
      </c>
      <c r="E29" s="7"/>
      <c r="F29" s="7"/>
      <c r="G29" s="33">
        <f>B29*25%</f>
        <v>225205</v>
      </c>
      <c r="H29" s="17">
        <v>25</v>
      </c>
      <c r="I29" s="34">
        <f>B29*70%</f>
        <v>630574</v>
      </c>
      <c r="J29" s="8">
        <v>70</v>
      </c>
      <c r="K29" s="9" t="s">
        <v>13</v>
      </c>
      <c r="L29" s="45" t="s">
        <v>51</v>
      </c>
    </row>
    <row r="30" spans="1:12" ht="25.5" customHeight="1">
      <c r="A30" s="8">
        <v>2</v>
      </c>
      <c r="B30" s="33">
        <v>120000</v>
      </c>
      <c r="C30" s="33">
        <v>6120</v>
      </c>
      <c r="D30" s="17">
        <v>5.1</v>
      </c>
      <c r="E30" s="7"/>
      <c r="F30" s="7"/>
      <c r="G30" s="33">
        <v>29880</v>
      </c>
      <c r="H30" s="17">
        <v>24.9</v>
      </c>
      <c r="I30" s="34">
        <v>84000</v>
      </c>
      <c r="J30" s="8">
        <v>70</v>
      </c>
      <c r="K30" s="9" t="s">
        <v>13</v>
      </c>
      <c r="L30" s="45" t="s">
        <v>52</v>
      </c>
    </row>
    <row r="31" spans="1:12" ht="25.5" customHeight="1">
      <c r="A31" s="8">
        <v>3</v>
      </c>
      <c r="B31" s="33">
        <v>150000</v>
      </c>
      <c r="C31" s="33">
        <v>7500</v>
      </c>
      <c r="D31" s="17">
        <v>5</v>
      </c>
      <c r="E31" s="7"/>
      <c r="F31" s="7"/>
      <c r="G31" s="33">
        <f>B31*25%</f>
        <v>37500</v>
      </c>
      <c r="H31" s="17">
        <v>25</v>
      </c>
      <c r="I31" s="34">
        <f>B31*70%</f>
        <v>105000</v>
      </c>
      <c r="J31" s="8">
        <v>70</v>
      </c>
      <c r="K31" s="9" t="s">
        <v>13</v>
      </c>
      <c r="L31" s="45" t="s">
        <v>53</v>
      </c>
    </row>
    <row r="32" spans="1:12" ht="25.5" customHeight="1">
      <c r="A32" s="8">
        <v>4</v>
      </c>
      <c r="B32" s="33">
        <v>80000</v>
      </c>
      <c r="C32" s="33">
        <v>4080</v>
      </c>
      <c r="D32" s="17">
        <v>5.1</v>
      </c>
      <c r="E32" s="7"/>
      <c r="F32" s="7"/>
      <c r="G32" s="33">
        <v>19920</v>
      </c>
      <c r="H32" s="17">
        <v>24.9</v>
      </c>
      <c r="I32" s="34">
        <v>56000</v>
      </c>
      <c r="J32" s="8">
        <v>70</v>
      </c>
      <c r="K32" s="9" t="s">
        <v>13</v>
      </c>
      <c r="L32" s="45" t="s">
        <v>54</v>
      </c>
    </row>
    <row r="33" spans="1:12" ht="16.5" customHeight="1">
      <c r="A33" s="8"/>
      <c r="B33" s="35">
        <f>SUM(B29:B32)</f>
        <v>1250820</v>
      </c>
      <c r="C33" s="35">
        <f>SUM(C29:C32)</f>
        <v>62741</v>
      </c>
      <c r="D33" s="17">
        <v>5</v>
      </c>
      <c r="E33" s="4"/>
      <c r="F33" s="4"/>
      <c r="G33" s="35">
        <f>SUM(G29:G32)</f>
        <v>312505</v>
      </c>
      <c r="H33" s="17">
        <v>25</v>
      </c>
      <c r="I33" s="36">
        <f>SUM(I29:I32)</f>
        <v>875574</v>
      </c>
      <c r="J33" s="11">
        <v>70</v>
      </c>
      <c r="K33" s="6"/>
      <c r="L33" s="18" t="s">
        <v>15</v>
      </c>
    </row>
    <row r="34" spans="1:12" ht="15.75" customHeight="1">
      <c r="A34" s="13"/>
      <c r="B34" s="50" t="s">
        <v>18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22.5" customHeight="1">
      <c r="A35" s="8">
        <v>1</v>
      </c>
      <c r="B35" s="33">
        <v>600000</v>
      </c>
      <c r="C35" s="33">
        <v>30000</v>
      </c>
      <c r="D35" s="14">
        <v>5</v>
      </c>
      <c r="E35" s="33">
        <v>60000</v>
      </c>
      <c r="F35" s="14">
        <v>10</v>
      </c>
      <c r="G35" s="33">
        <v>90000</v>
      </c>
      <c r="H35" s="14">
        <v>15</v>
      </c>
      <c r="I35" s="33">
        <v>420000</v>
      </c>
      <c r="J35" s="14">
        <v>70</v>
      </c>
      <c r="K35" s="7" t="s">
        <v>19</v>
      </c>
      <c r="L35" s="47" t="s">
        <v>55</v>
      </c>
    </row>
    <row r="36" spans="1:12" ht="22.5" customHeight="1">
      <c r="A36" s="8">
        <v>2</v>
      </c>
      <c r="B36" s="34">
        <v>425977.67</v>
      </c>
      <c r="C36" s="34">
        <v>29818.44</v>
      </c>
      <c r="D36" s="14">
        <v>7</v>
      </c>
      <c r="E36" s="33"/>
      <c r="F36" s="14"/>
      <c r="G36" s="34">
        <v>97974.86</v>
      </c>
      <c r="H36" s="14">
        <v>23</v>
      </c>
      <c r="I36" s="34">
        <f>B36*70%</f>
        <v>298184.36899999995</v>
      </c>
      <c r="J36" s="14">
        <v>70</v>
      </c>
      <c r="K36" s="7" t="s">
        <v>13</v>
      </c>
      <c r="L36" s="47" t="s">
        <v>56</v>
      </c>
    </row>
    <row r="37" spans="1:12" ht="22.5" customHeight="1">
      <c r="A37" s="8">
        <v>3</v>
      </c>
      <c r="B37" s="33">
        <v>100000</v>
      </c>
      <c r="C37" s="33">
        <v>11000</v>
      </c>
      <c r="D37" s="14">
        <v>11</v>
      </c>
      <c r="E37" s="33"/>
      <c r="F37" s="14"/>
      <c r="G37" s="33">
        <v>19000</v>
      </c>
      <c r="H37" s="14">
        <v>19</v>
      </c>
      <c r="I37" s="34">
        <f>B37*70%</f>
        <v>70000</v>
      </c>
      <c r="J37" s="14">
        <v>70</v>
      </c>
      <c r="K37" s="7" t="s">
        <v>13</v>
      </c>
      <c r="L37" s="47" t="s">
        <v>57</v>
      </c>
    </row>
    <row r="38" spans="1:12" ht="22.5" customHeight="1">
      <c r="A38" s="8">
        <v>4</v>
      </c>
      <c r="B38" s="41">
        <v>250000</v>
      </c>
      <c r="C38" s="41">
        <v>37500</v>
      </c>
      <c r="D38" s="19">
        <v>15</v>
      </c>
      <c r="E38" s="39"/>
      <c r="F38" s="20"/>
      <c r="G38" s="41">
        <f>B38*15%</f>
        <v>37500</v>
      </c>
      <c r="H38" s="19">
        <v>15</v>
      </c>
      <c r="I38" s="41">
        <f>B38*70%</f>
        <v>175000</v>
      </c>
      <c r="J38" s="14">
        <v>70</v>
      </c>
      <c r="K38" s="7" t="s">
        <v>14</v>
      </c>
      <c r="L38" s="46" t="s">
        <v>58</v>
      </c>
    </row>
    <row r="39" spans="1:12" ht="17.25" customHeight="1">
      <c r="A39" s="9"/>
      <c r="B39" s="44">
        <f>SUM(B35:B38)</f>
        <v>1375977.67</v>
      </c>
      <c r="C39" s="44">
        <f>SUM(C35:C38)</f>
        <v>108318.44</v>
      </c>
      <c r="D39" s="21">
        <v>8</v>
      </c>
      <c r="E39" s="44">
        <f>SUM(E35:E38)</f>
        <v>60000</v>
      </c>
      <c r="F39" s="21">
        <v>4</v>
      </c>
      <c r="G39" s="44">
        <f>SUM(G35:G38)</f>
        <v>244474.86</v>
      </c>
      <c r="H39" s="21">
        <v>18</v>
      </c>
      <c r="I39" s="44">
        <f>SUM(I35:I38)</f>
        <v>963184.369</v>
      </c>
      <c r="J39" s="22">
        <v>70</v>
      </c>
      <c r="K39" s="22"/>
      <c r="L39" s="23" t="s">
        <v>15</v>
      </c>
    </row>
    <row r="40" spans="1:12" ht="18" customHeight="1">
      <c r="A40" s="9"/>
      <c r="B40" s="50" t="s">
        <v>20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27" customHeight="1">
      <c r="A41" s="8">
        <v>1</v>
      </c>
      <c r="B41" s="33">
        <v>300000</v>
      </c>
      <c r="C41" s="33">
        <v>30000</v>
      </c>
      <c r="D41" s="14">
        <v>10</v>
      </c>
      <c r="E41" s="7"/>
      <c r="F41" s="4"/>
      <c r="G41" s="33">
        <v>60000</v>
      </c>
      <c r="H41" s="14">
        <v>20</v>
      </c>
      <c r="I41" s="34">
        <f>B41*70%</f>
        <v>210000</v>
      </c>
      <c r="J41" s="8">
        <v>70</v>
      </c>
      <c r="K41" s="8" t="s">
        <v>11</v>
      </c>
      <c r="L41" s="47" t="s">
        <v>59</v>
      </c>
    </row>
    <row r="42" spans="1:12" ht="27" customHeight="1">
      <c r="A42" s="8">
        <v>2</v>
      </c>
      <c r="B42" s="33">
        <v>90000</v>
      </c>
      <c r="C42" s="33">
        <v>9000</v>
      </c>
      <c r="D42" s="14">
        <v>10</v>
      </c>
      <c r="E42" s="7"/>
      <c r="F42" s="7"/>
      <c r="G42" s="33">
        <v>18000</v>
      </c>
      <c r="H42" s="14">
        <v>20</v>
      </c>
      <c r="I42" s="34">
        <f>B42*70%</f>
        <v>62999.99999999999</v>
      </c>
      <c r="J42" s="8">
        <v>70</v>
      </c>
      <c r="K42" s="8" t="s">
        <v>13</v>
      </c>
      <c r="L42" s="47" t="s">
        <v>60</v>
      </c>
    </row>
    <row r="43" spans="1:12" ht="18" customHeight="1">
      <c r="A43" s="8"/>
      <c r="B43" s="35">
        <f>SUM(B41:B42)</f>
        <v>390000</v>
      </c>
      <c r="C43" s="35">
        <f>SUM(C41:C42)</f>
        <v>39000</v>
      </c>
      <c r="D43" s="22">
        <v>5</v>
      </c>
      <c r="E43" s="7"/>
      <c r="F43" s="7"/>
      <c r="G43" s="35">
        <f>SUM(G41:G42)</f>
        <v>78000</v>
      </c>
      <c r="H43" s="22">
        <v>25</v>
      </c>
      <c r="I43" s="36">
        <f>SUM(I41:I42)</f>
        <v>273000</v>
      </c>
      <c r="J43" s="11">
        <v>70</v>
      </c>
      <c r="K43" s="11"/>
      <c r="L43" s="23" t="s">
        <v>15</v>
      </c>
    </row>
    <row r="44" spans="1:12" ht="24" customHeight="1">
      <c r="A44" s="9"/>
      <c r="B44" s="50" t="s">
        <v>21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27.75" customHeight="1">
      <c r="A45" s="8">
        <v>1</v>
      </c>
      <c r="B45" s="33">
        <v>156000</v>
      </c>
      <c r="C45" s="33">
        <v>8000</v>
      </c>
      <c r="D45" s="14">
        <v>5.1</v>
      </c>
      <c r="E45" s="33">
        <v>5000</v>
      </c>
      <c r="F45" s="14">
        <v>3.2</v>
      </c>
      <c r="G45" s="33">
        <v>33800</v>
      </c>
      <c r="H45" s="14">
        <v>21.7</v>
      </c>
      <c r="I45" s="33">
        <v>109200</v>
      </c>
      <c r="J45" s="14">
        <v>70</v>
      </c>
      <c r="K45" s="7" t="s">
        <v>14</v>
      </c>
      <c r="L45" s="46" t="s">
        <v>61</v>
      </c>
    </row>
    <row r="46" spans="1:12" ht="27.75" customHeight="1">
      <c r="A46" s="8">
        <v>2</v>
      </c>
      <c r="B46" s="33">
        <v>248869</v>
      </c>
      <c r="C46" s="33">
        <v>21000</v>
      </c>
      <c r="D46" s="14">
        <v>8.5</v>
      </c>
      <c r="E46" s="33"/>
      <c r="F46" s="14"/>
      <c r="G46" s="33">
        <v>53660.7</v>
      </c>
      <c r="H46" s="14">
        <v>21.5</v>
      </c>
      <c r="I46" s="33">
        <v>174208.3</v>
      </c>
      <c r="J46" s="14">
        <v>70</v>
      </c>
      <c r="K46" s="7" t="s">
        <v>14</v>
      </c>
      <c r="L46" s="46" t="s">
        <v>62</v>
      </c>
    </row>
    <row r="47" spans="1:12" ht="27.75" customHeight="1">
      <c r="A47" s="8">
        <v>3</v>
      </c>
      <c r="B47" s="42">
        <v>149000</v>
      </c>
      <c r="C47" s="42">
        <v>8000</v>
      </c>
      <c r="D47" s="24">
        <v>5.4</v>
      </c>
      <c r="E47" s="42">
        <v>10000</v>
      </c>
      <c r="F47" s="24">
        <v>6.7</v>
      </c>
      <c r="G47" s="42">
        <v>26700</v>
      </c>
      <c r="H47" s="24">
        <v>17.9</v>
      </c>
      <c r="I47" s="41">
        <f>B47*70%</f>
        <v>104300</v>
      </c>
      <c r="J47" s="14">
        <v>70</v>
      </c>
      <c r="K47" s="7" t="s">
        <v>14</v>
      </c>
      <c r="L47" s="48" t="s">
        <v>63</v>
      </c>
    </row>
    <row r="48" spans="1:12" ht="27.75" customHeight="1">
      <c r="A48" s="8">
        <v>4</v>
      </c>
      <c r="B48" s="42">
        <v>96000</v>
      </c>
      <c r="C48" s="42">
        <v>8000</v>
      </c>
      <c r="D48" s="24">
        <v>5.2</v>
      </c>
      <c r="E48" s="42"/>
      <c r="F48" s="24"/>
      <c r="G48" s="42">
        <v>20800</v>
      </c>
      <c r="H48" s="24"/>
      <c r="I48" s="41">
        <v>67200</v>
      </c>
      <c r="J48" s="14">
        <v>70</v>
      </c>
      <c r="K48" s="7" t="s">
        <v>14</v>
      </c>
      <c r="L48" s="46" t="s">
        <v>64</v>
      </c>
    </row>
    <row r="49" spans="1:12" ht="27.75" customHeight="1">
      <c r="A49" s="8">
        <v>5</v>
      </c>
      <c r="B49" s="42">
        <v>169300</v>
      </c>
      <c r="C49" s="42">
        <v>11735</v>
      </c>
      <c r="D49" s="24">
        <v>5</v>
      </c>
      <c r="E49" s="42">
        <v>10000</v>
      </c>
      <c r="F49" s="24">
        <v>5.9</v>
      </c>
      <c r="G49" s="42">
        <v>29055</v>
      </c>
      <c r="H49" s="24">
        <v>17.2</v>
      </c>
      <c r="I49" s="41">
        <f>B49*70%</f>
        <v>118509.99999999999</v>
      </c>
      <c r="J49" s="14">
        <v>70</v>
      </c>
      <c r="K49" s="7" t="s">
        <v>13</v>
      </c>
      <c r="L49" s="46" t="s">
        <v>65</v>
      </c>
    </row>
    <row r="50" spans="1:12" ht="19.5" customHeight="1">
      <c r="A50" s="8"/>
      <c r="B50" s="43">
        <f>SUM(B45:B49)</f>
        <v>819169</v>
      </c>
      <c r="C50" s="43">
        <f>SUM(C45:C49)</f>
        <v>56735</v>
      </c>
      <c r="D50" s="25">
        <v>7</v>
      </c>
      <c r="E50" s="43">
        <f>SUM(E45:E49)</f>
        <v>25000</v>
      </c>
      <c r="F50" s="25">
        <v>3</v>
      </c>
      <c r="G50" s="43">
        <f>SUM(G45:G49)</f>
        <v>164015.7</v>
      </c>
      <c r="H50" s="25">
        <v>20</v>
      </c>
      <c r="I50" s="44">
        <f>SUM(I45:I49)</f>
        <v>573418.2999999999</v>
      </c>
      <c r="J50" s="22">
        <v>70</v>
      </c>
      <c r="K50" s="22"/>
      <c r="L50" s="23" t="s">
        <v>15</v>
      </c>
    </row>
    <row r="51" spans="1:12" ht="12.75" customHeight="1">
      <c r="A51" s="13"/>
      <c r="B51" s="50" t="s">
        <v>22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24" customHeight="1">
      <c r="A52" s="8">
        <v>1</v>
      </c>
      <c r="B52" s="33">
        <v>280000</v>
      </c>
      <c r="C52" s="33">
        <v>15000</v>
      </c>
      <c r="D52" s="14">
        <v>5.4</v>
      </c>
      <c r="E52" s="33">
        <v>30000</v>
      </c>
      <c r="F52" s="14">
        <v>10.7</v>
      </c>
      <c r="G52" s="33">
        <v>39000</v>
      </c>
      <c r="H52" s="14">
        <v>13.9</v>
      </c>
      <c r="I52" s="33">
        <v>196000</v>
      </c>
      <c r="J52" s="14">
        <v>70</v>
      </c>
      <c r="K52" s="7" t="s">
        <v>14</v>
      </c>
      <c r="L52" s="49" t="s">
        <v>66</v>
      </c>
    </row>
    <row r="53" spans="1:12" ht="24" customHeight="1">
      <c r="A53" s="8">
        <v>2</v>
      </c>
      <c r="B53" s="33">
        <v>125000</v>
      </c>
      <c r="C53" s="33">
        <v>7000</v>
      </c>
      <c r="D53" s="14">
        <v>5.6</v>
      </c>
      <c r="E53" s="33"/>
      <c r="F53" s="14"/>
      <c r="G53" s="33">
        <v>30500</v>
      </c>
      <c r="H53" s="14">
        <v>24.4</v>
      </c>
      <c r="I53" s="34">
        <f>B53*70%</f>
        <v>87500</v>
      </c>
      <c r="J53" s="14">
        <v>70</v>
      </c>
      <c r="K53" s="7" t="s">
        <v>13</v>
      </c>
      <c r="L53" s="49" t="s">
        <v>67</v>
      </c>
    </row>
    <row r="54" spans="1:12" ht="24" customHeight="1">
      <c r="A54" s="8">
        <v>3</v>
      </c>
      <c r="B54" s="33">
        <v>75000</v>
      </c>
      <c r="C54" s="33">
        <v>4000</v>
      </c>
      <c r="D54" s="14">
        <v>5.3</v>
      </c>
      <c r="E54" s="33"/>
      <c r="F54" s="14"/>
      <c r="G54" s="33">
        <v>18500</v>
      </c>
      <c r="H54" s="14">
        <v>24.7</v>
      </c>
      <c r="I54" s="34">
        <f>B54*70%</f>
        <v>52500</v>
      </c>
      <c r="J54" s="14">
        <v>70</v>
      </c>
      <c r="K54" s="7" t="s">
        <v>13</v>
      </c>
      <c r="L54" s="47" t="s">
        <v>68</v>
      </c>
    </row>
    <row r="55" spans="1:12" ht="24" customHeight="1">
      <c r="A55" s="8">
        <v>4</v>
      </c>
      <c r="B55" s="34">
        <v>70000</v>
      </c>
      <c r="C55" s="33">
        <v>4000</v>
      </c>
      <c r="D55" s="14">
        <v>5.7</v>
      </c>
      <c r="E55" s="33"/>
      <c r="F55" s="14"/>
      <c r="G55" s="33">
        <v>17000</v>
      </c>
      <c r="H55" s="14">
        <v>24.3</v>
      </c>
      <c r="I55" s="34">
        <v>49000</v>
      </c>
      <c r="J55" s="14">
        <v>70</v>
      </c>
      <c r="K55" s="7" t="s">
        <v>23</v>
      </c>
      <c r="L55" s="49" t="s">
        <v>69</v>
      </c>
    </row>
    <row r="56" spans="1:12" ht="24" customHeight="1">
      <c r="A56" s="8">
        <v>5</v>
      </c>
      <c r="B56" s="42">
        <v>200000</v>
      </c>
      <c r="C56" s="42">
        <v>12000</v>
      </c>
      <c r="D56" s="24">
        <v>6</v>
      </c>
      <c r="E56" s="42"/>
      <c r="F56" s="24"/>
      <c r="G56" s="42">
        <v>48000</v>
      </c>
      <c r="H56" s="24">
        <v>24</v>
      </c>
      <c r="I56" s="41">
        <f>B56*70%</f>
        <v>140000</v>
      </c>
      <c r="J56" s="14">
        <v>70</v>
      </c>
      <c r="K56" s="7" t="s">
        <v>24</v>
      </c>
      <c r="L56" s="49" t="s">
        <v>70</v>
      </c>
    </row>
    <row r="57" spans="1:12" ht="18" customHeight="1">
      <c r="A57" s="8"/>
      <c r="B57" s="43">
        <f>SUM(B52:B56)</f>
        <v>750000</v>
      </c>
      <c r="C57" s="43">
        <f>SUM(C52:C56)</f>
        <v>42000</v>
      </c>
      <c r="D57" s="25">
        <v>5.6</v>
      </c>
      <c r="E57" s="43">
        <f>SUM(E52:E56)</f>
        <v>30000</v>
      </c>
      <c r="F57" s="25">
        <v>4</v>
      </c>
      <c r="G57" s="43">
        <f>SUM(G52:G56)</f>
        <v>153000</v>
      </c>
      <c r="H57" s="25">
        <v>20.4</v>
      </c>
      <c r="I57" s="44">
        <f>SUM(I52:I56)</f>
        <v>525000</v>
      </c>
      <c r="J57" s="14">
        <v>70</v>
      </c>
      <c r="K57" s="14"/>
      <c r="L57" s="23" t="s">
        <v>15</v>
      </c>
    </row>
    <row r="58" spans="1:12" ht="22.5" customHeight="1">
      <c r="A58" s="8"/>
      <c r="B58" s="50" t="s">
        <v>25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31.5" customHeight="1">
      <c r="A59" s="8">
        <v>1</v>
      </c>
      <c r="B59" s="33">
        <v>500000</v>
      </c>
      <c r="C59" s="33">
        <v>25000</v>
      </c>
      <c r="D59" s="14">
        <v>5</v>
      </c>
      <c r="E59" s="7"/>
      <c r="F59" s="7"/>
      <c r="G59" s="33">
        <f>B59*25%</f>
        <v>125000</v>
      </c>
      <c r="H59" s="14">
        <v>25</v>
      </c>
      <c r="I59" s="34">
        <f>B59*70%</f>
        <v>350000</v>
      </c>
      <c r="J59" s="8">
        <v>70</v>
      </c>
      <c r="K59" s="9" t="s">
        <v>13</v>
      </c>
      <c r="L59" s="47" t="s">
        <v>71</v>
      </c>
    </row>
    <row r="60" spans="1:12" ht="31.5" customHeight="1">
      <c r="A60" s="8">
        <v>2</v>
      </c>
      <c r="B60" s="33">
        <v>502350</v>
      </c>
      <c r="C60" s="41">
        <v>25620</v>
      </c>
      <c r="D60" s="14">
        <v>5.1</v>
      </c>
      <c r="E60" s="7"/>
      <c r="F60" s="7"/>
      <c r="G60" s="41">
        <v>125085</v>
      </c>
      <c r="H60" s="14">
        <v>24.9</v>
      </c>
      <c r="I60" s="34">
        <f>B60*70%</f>
        <v>351645</v>
      </c>
      <c r="J60" s="8">
        <v>70</v>
      </c>
      <c r="K60" s="9" t="s">
        <v>13</v>
      </c>
      <c r="L60" s="49" t="s">
        <v>72</v>
      </c>
    </row>
    <row r="61" spans="1:12" ht="31.5" customHeight="1">
      <c r="A61" s="8">
        <v>3</v>
      </c>
      <c r="B61" s="33">
        <v>60000</v>
      </c>
      <c r="C61" s="33">
        <v>3000</v>
      </c>
      <c r="D61" s="14">
        <v>5</v>
      </c>
      <c r="E61" s="7"/>
      <c r="F61" s="7"/>
      <c r="G61" s="33">
        <v>15000</v>
      </c>
      <c r="H61" s="14">
        <v>25</v>
      </c>
      <c r="I61" s="34">
        <v>42000</v>
      </c>
      <c r="J61" s="8">
        <v>70</v>
      </c>
      <c r="K61" s="9" t="s">
        <v>13</v>
      </c>
      <c r="L61" s="49" t="s">
        <v>73</v>
      </c>
    </row>
    <row r="62" spans="1:12" ht="31.5" customHeight="1">
      <c r="A62" s="8">
        <v>4</v>
      </c>
      <c r="B62" s="33">
        <v>202800</v>
      </c>
      <c r="C62" s="33">
        <v>10546</v>
      </c>
      <c r="D62" s="14">
        <v>5.2</v>
      </c>
      <c r="E62" s="7"/>
      <c r="F62" s="7"/>
      <c r="G62" s="41">
        <v>50294</v>
      </c>
      <c r="H62" s="14">
        <v>24.8</v>
      </c>
      <c r="I62" s="34">
        <f>B62*70%</f>
        <v>141960</v>
      </c>
      <c r="J62" s="8">
        <v>70</v>
      </c>
      <c r="K62" s="9" t="s">
        <v>13</v>
      </c>
      <c r="L62" s="49" t="s">
        <v>74</v>
      </c>
    </row>
    <row r="63" spans="1:12" ht="31.5" customHeight="1">
      <c r="A63" s="8">
        <v>5</v>
      </c>
      <c r="B63" s="42">
        <v>1000000</v>
      </c>
      <c r="C63" s="42">
        <v>100000</v>
      </c>
      <c r="D63" s="14">
        <v>10</v>
      </c>
      <c r="E63" s="7"/>
      <c r="F63" s="7"/>
      <c r="G63" s="33">
        <v>200000</v>
      </c>
      <c r="H63" s="14">
        <v>20</v>
      </c>
      <c r="I63" s="34">
        <f>B63*70%</f>
        <v>700000</v>
      </c>
      <c r="J63" s="8">
        <v>70</v>
      </c>
      <c r="K63" s="9" t="s">
        <v>13</v>
      </c>
      <c r="L63" s="46" t="s">
        <v>75</v>
      </c>
    </row>
    <row r="64" spans="1:12" ht="17.25" customHeight="1">
      <c r="A64" s="13"/>
      <c r="B64" s="43">
        <f>SUM(B59:B63)</f>
        <v>2265150</v>
      </c>
      <c r="C64" s="43">
        <f>SUM(C59:C63)</f>
        <v>164166</v>
      </c>
      <c r="D64" s="22">
        <v>7.2</v>
      </c>
      <c r="E64" s="4"/>
      <c r="F64" s="4"/>
      <c r="G64" s="35">
        <f>SUM(G59:G63)</f>
        <v>515379</v>
      </c>
      <c r="H64" s="22">
        <v>22.8</v>
      </c>
      <c r="I64" s="36">
        <f>SUM(I59:I63)</f>
        <v>1585605</v>
      </c>
      <c r="J64" s="11">
        <v>70</v>
      </c>
      <c r="K64" s="11"/>
      <c r="L64" s="23" t="s">
        <v>15</v>
      </c>
    </row>
    <row r="65" spans="1:12" ht="13.5" customHeight="1">
      <c r="A65" s="13"/>
      <c r="B65" s="50" t="s">
        <v>26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24.75" customHeight="1">
      <c r="A66" s="8">
        <v>1</v>
      </c>
      <c r="B66" s="33">
        <v>275000</v>
      </c>
      <c r="C66" s="33">
        <v>14000</v>
      </c>
      <c r="D66" s="14">
        <v>5.1</v>
      </c>
      <c r="E66" s="33">
        <v>30000</v>
      </c>
      <c r="F66" s="14">
        <v>10.9</v>
      </c>
      <c r="G66" s="33">
        <v>38500</v>
      </c>
      <c r="H66" s="14">
        <v>14</v>
      </c>
      <c r="I66" s="34">
        <f>B66*70%</f>
        <v>192500</v>
      </c>
      <c r="J66" s="8">
        <v>70</v>
      </c>
      <c r="K66" s="9" t="s">
        <v>13</v>
      </c>
      <c r="L66" s="10" t="s">
        <v>27</v>
      </c>
    </row>
    <row r="67" spans="1:12" ht="24.75" customHeight="1">
      <c r="A67" s="8">
        <v>2</v>
      </c>
      <c r="B67" s="33">
        <v>400000</v>
      </c>
      <c r="C67" s="33">
        <v>20000</v>
      </c>
      <c r="D67" s="14">
        <v>5</v>
      </c>
      <c r="E67" s="33">
        <v>40000</v>
      </c>
      <c r="F67" s="14">
        <v>10</v>
      </c>
      <c r="G67" s="33">
        <v>60000</v>
      </c>
      <c r="H67" s="14">
        <v>15</v>
      </c>
      <c r="I67" s="34">
        <v>280000</v>
      </c>
      <c r="J67" s="8">
        <v>70</v>
      </c>
      <c r="K67" s="9" t="s">
        <v>19</v>
      </c>
      <c r="L67" s="10" t="s">
        <v>28</v>
      </c>
    </row>
    <row r="68" spans="1:12" ht="24.75" customHeight="1">
      <c r="A68" s="8">
        <v>3</v>
      </c>
      <c r="B68" s="33">
        <v>105000</v>
      </c>
      <c r="C68" s="33">
        <v>25000</v>
      </c>
      <c r="D68" s="14">
        <v>23.8</v>
      </c>
      <c r="E68" s="33"/>
      <c r="F68" s="14"/>
      <c r="G68" s="33">
        <v>6500</v>
      </c>
      <c r="H68" s="14">
        <v>6.2</v>
      </c>
      <c r="I68" s="34">
        <f>B68*70%</f>
        <v>73500</v>
      </c>
      <c r="J68" s="8">
        <v>70</v>
      </c>
      <c r="K68" s="9" t="s">
        <v>13</v>
      </c>
      <c r="L68" s="26" t="s">
        <v>29</v>
      </c>
    </row>
    <row r="69" spans="1:12" ht="24.75" customHeight="1">
      <c r="A69" s="27"/>
      <c r="B69" s="40">
        <f>SUM(B66:B68)</f>
        <v>780000</v>
      </c>
      <c r="C69" s="40">
        <f>SUM(C66:C68)</f>
        <v>59000</v>
      </c>
      <c r="D69" s="28">
        <v>7.6</v>
      </c>
      <c r="E69" s="40">
        <f>SUM(E66:E68)</f>
        <v>70000</v>
      </c>
      <c r="F69" s="28">
        <v>9</v>
      </c>
      <c r="G69" s="38">
        <f>SUM(G66:G68)</f>
        <v>105000</v>
      </c>
      <c r="H69" s="28">
        <v>13.4</v>
      </c>
      <c r="I69" s="40">
        <f>SUM(I66:I68)</f>
        <v>546000</v>
      </c>
      <c r="J69" s="28">
        <v>70</v>
      </c>
      <c r="K69" s="28"/>
      <c r="L69" s="29" t="s">
        <v>15</v>
      </c>
    </row>
    <row r="70" spans="1:12" ht="22.5" customHeight="1">
      <c r="A70" s="3"/>
      <c r="B70" s="39">
        <f>B69+B64+B57+B50+B43+B39+B33+B27+B19</f>
        <v>23980220.990000002</v>
      </c>
      <c r="C70" s="39">
        <f>C69+C64+C57+C50+C43+C39+C33+C27+C19</f>
        <v>1737821.03</v>
      </c>
      <c r="D70" s="20">
        <v>7</v>
      </c>
      <c r="E70" s="39">
        <f>E69+E64+E57+E50+E43+E39+E33+E27+E19</f>
        <v>918500</v>
      </c>
      <c r="F70" s="20">
        <v>4</v>
      </c>
      <c r="G70" s="39">
        <f>G69+G64+G57+G50+G43+G39+G33+G27+G19</f>
        <v>4817745.27</v>
      </c>
      <c r="H70" s="20">
        <v>20.1</v>
      </c>
      <c r="I70" s="39">
        <f>I69+I64+I57+I50+I43+I39+I33+I27+I19</f>
        <v>16506154.693</v>
      </c>
      <c r="J70" s="30">
        <v>68.9</v>
      </c>
      <c r="K70" s="30"/>
      <c r="L70" s="31" t="s">
        <v>30</v>
      </c>
    </row>
    <row r="71" spans="1:12" ht="27" customHeight="1">
      <c r="A71" s="1"/>
      <c r="B71" s="51" t="s">
        <v>31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</row>
    <row r="72" spans="2:12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2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2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2:12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2:12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2:12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2:12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2:12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2:12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2:12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2:12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2:12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2:12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2:12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2:12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2:12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2:12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2:12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2:12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2:12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2:12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2:12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2:12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2:12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2:12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2:12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2:12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2:12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2:12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2:12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2:12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2:12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2:12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</sheetData>
  <sheetProtection/>
  <mergeCells count="20">
    <mergeCell ref="B40:L40"/>
    <mergeCell ref="B44:L44"/>
    <mergeCell ref="B1:L1"/>
    <mergeCell ref="B2:L2"/>
    <mergeCell ref="B3:B4"/>
    <mergeCell ref="C3:D3"/>
    <mergeCell ref="E3:F3"/>
    <mergeCell ref="G3:H3"/>
    <mergeCell ref="K3:K4"/>
    <mergeCell ref="L3:L4"/>
    <mergeCell ref="B51:L51"/>
    <mergeCell ref="B58:L58"/>
    <mergeCell ref="B65:L65"/>
    <mergeCell ref="B71:L71"/>
    <mergeCell ref="A3:A4"/>
    <mergeCell ref="I3:J3"/>
    <mergeCell ref="A5:L5"/>
    <mergeCell ref="B20:L20"/>
    <mergeCell ref="B28:L28"/>
    <mergeCell ref="B34:L3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fonh_2</cp:lastModifiedBy>
  <cp:lastPrinted>2021-11-30T11:10:46Z</cp:lastPrinted>
  <dcterms:created xsi:type="dcterms:W3CDTF">2018-11-29T05:52:19Z</dcterms:created>
  <dcterms:modified xsi:type="dcterms:W3CDTF">2021-12-03T13:51:29Z</dcterms:modified>
  <cp:category/>
  <cp:version/>
  <cp:contentType/>
  <cp:contentStatus/>
</cp:coreProperties>
</file>